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19320" windowHeight="9330" tabRatio="822" activeTab="1"/>
  </bookViews>
  <sheets>
    <sheet name="關係人交易主要管理階層薪酬資訊" sheetId="1" r:id="rId1"/>
    <sheet name="2016年" sheetId="11" r:id="rId2"/>
    <sheet name="2015年" sheetId="10" r:id="rId3"/>
    <sheet name="2014年" sheetId="9" r:id="rId4"/>
    <sheet name="2013年" sheetId="8" r:id="rId5"/>
  </sheets>
  <externalReferences>
    <externalReference r:id="rId6"/>
  </externalReferences>
  <definedNames>
    <definedName name="_CurrencyList">[1]_Currency!$A$1:$A$27</definedName>
  </definedNames>
  <calcPr calcId="125725"/>
</workbook>
</file>

<file path=xl/calcChain.xml><?xml version="1.0" encoding="utf-8"?>
<calcChain xmlns="http://schemas.openxmlformats.org/spreadsheetml/2006/main">
  <c r="O65" i="11"/>
  <c r="O53"/>
  <c r="O40"/>
  <c r="O28"/>
  <c r="O16"/>
  <c r="O4"/>
  <c r="O67" l="1"/>
  <c r="O55"/>
  <c r="O42"/>
  <c r="O30"/>
  <c r="O21"/>
  <c r="O18"/>
  <c r="O32" i="9" l="1"/>
  <c r="O19"/>
  <c r="O126" i="10"/>
  <c r="O114"/>
  <c r="O102"/>
  <c r="O90"/>
  <c r="O78"/>
  <c r="O66"/>
  <c r="O54"/>
  <c r="O42"/>
  <c r="O18"/>
  <c r="O124" l="1"/>
  <c r="O112"/>
  <c r="O100"/>
  <c r="O88"/>
  <c r="O76"/>
  <c r="O64"/>
  <c r="O52"/>
  <c r="O40"/>
  <c r="O30"/>
  <c r="O21"/>
  <c r="O16"/>
  <c r="O4"/>
  <c r="O28" l="1"/>
  <c r="J30" i="9"/>
  <c r="G30"/>
  <c r="E30"/>
  <c r="J17"/>
  <c r="G17"/>
  <c r="E17"/>
  <c r="J4"/>
  <c r="G4"/>
  <c r="E4"/>
  <c r="O30"/>
  <c r="O22"/>
  <c r="O17"/>
  <c r="O4"/>
  <c r="O31" i="8"/>
  <c r="O18"/>
  <c r="O22"/>
  <c r="J17"/>
  <c r="J30"/>
  <c r="G30"/>
  <c r="E30"/>
  <c r="O30" l="1"/>
  <c r="O17"/>
  <c r="O4" l="1"/>
  <c r="C10" i="1" l="1"/>
  <c r="A6"/>
  <c r="A7" s="1"/>
  <c r="A8" s="1"/>
  <c r="A9" s="1"/>
  <c r="A10" s="1"/>
  <c r="A3"/>
  <c r="A1" l="1"/>
</calcChain>
</file>

<file path=xl/sharedStrings.xml><?xml version="1.0" encoding="utf-8"?>
<sst xmlns="http://schemas.openxmlformats.org/spreadsheetml/2006/main" count="790" uniqueCount="117">
  <si>
    <t>Other10</t>
    <phoneticPr fontId="7" type="noConversion"/>
  </si>
  <si>
    <r>
      <rPr>
        <b/>
        <sz val="16"/>
        <color indexed="36"/>
        <rFont val="細明體"/>
        <family val="3"/>
        <charset val="136"/>
      </rPr>
      <t>關係人交易主要管理階層薪酬資訊</t>
    </r>
    <phoneticPr fontId="7" type="noConversion"/>
  </si>
  <si>
    <r>
      <rPr>
        <sz val="10"/>
        <color rgb="FFDC6900"/>
        <rFont val="細明體"/>
        <family val="3"/>
        <charset val="136"/>
      </rPr>
      <t>行號</t>
    </r>
    <phoneticPr fontId="7" type="noConversion"/>
  </si>
  <si>
    <t>項目</t>
    <phoneticPr fontId="7" type="noConversion"/>
  </si>
  <si>
    <t>金額</t>
    <phoneticPr fontId="7" type="noConversion"/>
  </si>
  <si>
    <t>薪資及其他短期員工福利</t>
  </si>
  <si>
    <t>離職福利</t>
  </si>
  <si>
    <t>退職後福利</t>
  </si>
  <si>
    <t>其他長期福利</t>
  </si>
  <si>
    <t>股份基礎給付</t>
    <phoneticPr fontId="14" type="noConversion"/>
  </si>
  <si>
    <r>
      <rPr>
        <b/>
        <sz val="11"/>
        <color rgb="FFDC6900"/>
        <rFont val="細明體"/>
        <family val="3"/>
        <charset val="136"/>
      </rPr>
      <t>年度結束日：</t>
    </r>
    <r>
      <rPr>
        <b/>
        <sz val="11"/>
        <color rgb="FFDC6900"/>
        <rFont val="Georgia"/>
        <family val="1"/>
      </rPr>
      <t>2014/12/31</t>
    </r>
    <phoneticPr fontId="4" type="noConversion"/>
  </si>
  <si>
    <t>鼎基先進材料(股)公司</t>
    <phoneticPr fontId="21" type="noConversion"/>
  </si>
  <si>
    <t>董事長：林勳臺</t>
    <phoneticPr fontId="21" type="noConversion"/>
  </si>
  <si>
    <r>
      <rPr>
        <sz val="10"/>
        <color theme="1"/>
        <rFont val="FangSong"/>
        <family val="3"/>
        <charset val="134"/>
      </rPr>
      <t>項</t>
    </r>
    <r>
      <rPr>
        <sz val="10"/>
        <color theme="1"/>
        <rFont val="Tahoma"/>
        <family val="2"/>
        <charset val="136"/>
      </rPr>
      <t xml:space="preserve">                     </t>
    </r>
    <r>
      <rPr>
        <sz val="10"/>
        <color theme="1"/>
        <rFont val="FangSong"/>
        <family val="3"/>
        <charset val="134"/>
      </rPr>
      <t>目</t>
    </r>
    <phoneticPr fontId="21" type="noConversion"/>
  </si>
  <si>
    <r>
      <t>1.</t>
    </r>
    <r>
      <rPr>
        <sz val="10"/>
        <color theme="1"/>
        <rFont val="FangSong"/>
        <family val="3"/>
        <charset val="134"/>
      </rPr>
      <t>薪資</t>
    </r>
    <phoneticPr fontId="21" type="noConversion"/>
  </si>
  <si>
    <r>
      <t>2.</t>
    </r>
    <r>
      <rPr>
        <sz val="10"/>
        <color theme="1"/>
        <rFont val="FangSong"/>
        <family val="3"/>
        <charset val="134"/>
      </rPr>
      <t>離職福利</t>
    </r>
    <r>
      <rPr>
        <sz val="10"/>
        <color theme="1"/>
        <rFont val="Tahoma"/>
        <family val="2"/>
        <charset val="136"/>
      </rPr>
      <t>-</t>
    </r>
    <r>
      <rPr>
        <sz val="10"/>
        <color theme="1"/>
        <rFont val="FangSong"/>
        <family val="3"/>
        <charset val="134"/>
      </rPr>
      <t>退休金</t>
    </r>
    <phoneticPr fontId="21" type="noConversion"/>
  </si>
  <si>
    <r>
      <rPr>
        <sz val="10"/>
        <color theme="1"/>
        <rFont val="FangSong"/>
        <family val="3"/>
        <charset val="134"/>
      </rPr>
      <t>合</t>
    </r>
    <r>
      <rPr>
        <sz val="10"/>
        <color theme="1"/>
        <rFont val="Tahoma"/>
        <family val="2"/>
        <charset val="136"/>
      </rPr>
      <t xml:space="preserve">    </t>
    </r>
    <r>
      <rPr>
        <sz val="10"/>
        <color theme="1"/>
        <rFont val="FangSong"/>
        <family val="3"/>
        <charset val="134"/>
      </rPr>
      <t>計</t>
    </r>
    <phoneticPr fontId="21" type="noConversion"/>
  </si>
  <si>
    <r>
      <rPr>
        <sz val="10"/>
        <color theme="1"/>
        <rFont val="FangSong"/>
        <family val="3"/>
        <charset val="134"/>
      </rPr>
      <t>合</t>
    </r>
    <r>
      <rPr>
        <sz val="10"/>
        <color theme="1"/>
        <rFont val="Tahoma"/>
        <family val="2"/>
        <charset val="136"/>
      </rPr>
      <t xml:space="preserve">                    </t>
    </r>
    <r>
      <rPr>
        <sz val="10"/>
        <color theme="1"/>
        <rFont val="FangSong"/>
        <family val="3"/>
        <charset val="134"/>
      </rPr>
      <t>計</t>
    </r>
    <phoneticPr fontId="21" type="noConversion"/>
  </si>
  <si>
    <t>102年1月</t>
    <phoneticPr fontId="21" type="noConversion"/>
  </si>
  <si>
    <t>102年2月</t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</si>
  <si>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3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</si>
  <si>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4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</si>
  <si>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5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</si>
  <si>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6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</si>
  <si>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7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</si>
  <si>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8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</si>
  <si>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9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</si>
  <si>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10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</si>
  <si>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11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</si>
  <si>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r>
      <t>102</t>
    </r>
    <r>
      <rPr>
        <sz val="10"/>
        <color theme="1"/>
        <rFont val="FangSong"/>
        <family val="3"/>
        <charset val="134"/>
      </rPr>
      <t>年</t>
    </r>
    <r>
      <rPr>
        <sz val="10"/>
        <color theme="1"/>
        <rFont val="Tahoma"/>
        <family val="2"/>
        <charset val="136"/>
      </rPr>
      <t>12</t>
    </r>
    <r>
      <rPr>
        <sz val="10"/>
        <color theme="1"/>
        <rFont val="FangSong"/>
        <family val="3"/>
        <charset val="134"/>
      </rPr>
      <t>月</t>
    </r>
    <phoneticPr fontId="21" type="noConversion"/>
  </si>
  <si>
    <t>102年獎金及年終</t>
    <phoneticPr fontId="21" type="noConversion"/>
  </si>
  <si>
    <r>
      <t>3.</t>
    </r>
    <r>
      <rPr>
        <sz val="10"/>
        <color theme="1"/>
        <rFont val="FangSong"/>
        <family val="3"/>
        <charset val="134"/>
      </rPr>
      <t>退職後福利</t>
    </r>
    <phoneticPr fontId="21" type="noConversion"/>
  </si>
  <si>
    <r>
      <t>4.</t>
    </r>
    <r>
      <rPr>
        <sz val="10"/>
        <color theme="1"/>
        <rFont val="FangSong"/>
        <family val="3"/>
        <charset val="134"/>
      </rPr>
      <t>其他長期福利</t>
    </r>
    <phoneticPr fontId="21" type="noConversion"/>
  </si>
  <si>
    <r>
      <t>5.</t>
    </r>
    <r>
      <rPr>
        <sz val="10"/>
        <color theme="1"/>
        <rFont val="FangSong"/>
        <family val="3"/>
        <charset val="134"/>
      </rPr>
      <t>股份基礎給付</t>
    </r>
    <phoneticPr fontId="21" type="noConversion"/>
  </si>
  <si>
    <r>
      <t>6.</t>
    </r>
    <r>
      <rPr>
        <sz val="10"/>
        <color theme="1"/>
        <rFont val="FangSong"/>
        <family val="3"/>
        <charset val="134"/>
      </rPr>
      <t>專用配車</t>
    </r>
    <phoneticPr fontId="21" type="noConversion"/>
  </si>
  <si>
    <r>
      <t>7.</t>
    </r>
    <r>
      <rPr>
        <sz val="10"/>
        <color theme="1"/>
        <rFont val="FangSong"/>
        <family val="3"/>
        <charset val="134"/>
      </rPr>
      <t>專用宿舍</t>
    </r>
    <phoneticPr fontId="21" type="noConversion"/>
  </si>
  <si>
    <t>董事長：黃彬禎</t>
    <phoneticPr fontId="21" type="noConversion"/>
  </si>
  <si>
    <t>董事長：林庚賢</t>
    <phoneticPr fontId="21" type="noConversion"/>
  </si>
  <si>
    <r>
      <t>6.</t>
    </r>
    <r>
      <rPr>
        <sz val="10"/>
        <color theme="1"/>
        <rFont val="FangSong"/>
        <family val="3"/>
        <charset val="134"/>
      </rPr>
      <t>專用配車</t>
    </r>
    <r>
      <rPr>
        <sz val="10"/>
        <color theme="1"/>
        <rFont val="Tahoma"/>
        <family val="2"/>
        <charset val="136"/>
      </rPr>
      <t>9188XR</t>
    </r>
    <phoneticPr fontId="21" type="noConversion"/>
  </si>
  <si>
    <r>
      <t>6.</t>
    </r>
    <r>
      <rPr>
        <sz val="10"/>
        <color theme="1"/>
        <rFont val="FangSong"/>
        <family val="3"/>
        <charset val="134"/>
      </rPr>
      <t>專用配車</t>
    </r>
    <r>
      <rPr>
        <sz val="10"/>
        <color theme="1"/>
        <rFont val="Tahoma"/>
        <family val="2"/>
        <charset val="136"/>
      </rPr>
      <t>(</t>
    </r>
    <r>
      <rPr>
        <sz val="10"/>
        <color theme="1"/>
        <rFont val="FangSong"/>
        <family val="3"/>
        <charset val="134"/>
      </rPr>
      <t>租賃</t>
    </r>
    <r>
      <rPr>
        <sz val="10"/>
        <color theme="1"/>
        <rFont val="Tahoma"/>
        <family val="2"/>
        <charset val="136"/>
      </rPr>
      <t>)RAP-0167</t>
    </r>
    <phoneticPr fontId="21" type="noConversion"/>
  </si>
  <si>
    <t>其他</t>
    <phoneticPr fontId="4" type="noConversion"/>
  </si>
  <si>
    <r>
      <rPr>
        <sz val="10"/>
        <color theme="1"/>
        <rFont val="FangSong"/>
        <family val="3"/>
        <charset val="134"/>
      </rPr>
      <t>鼎基先進材料股份有限公司</t>
    </r>
    <r>
      <rPr>
        <sz val="10"/>
        <color theme="1"/>
        <rFont val="Tahoma"/>
        <family val="2"/>
        <charset val="136"/>
      </rPr>
      <t xml:space="preserve">                </t>
    </r>
    <r>
      <rPr>
        <sz val="10"/>
        <color theme="1"/>
        <rFont val="FangSong"/>
        <family val="3"/>
        <charset val="134"/>
      </rPr>
      <t>負責人：林勳臺</t>
    </r>
    <phoneticPr fontId="4" type="noConversion"/>
  </si>
  <si>
    <r>
      <t xml:space="preserve">                                                          </t>
    </r>
    <r>
      <rPr>
        <sz val="10"/>
        <color theme="1"/>
        <rFont val="FangSong"/>
        <family val="3"/>
        <charset val="134"/>
      </rPr>
      <t>副</t>
    </r>
    <r>
      <rPr>
        <sz val="10"/>
        <color theme="1"/>
        <rFont val="Tahoma"/>
        <family val="2"/>
        <charset val="136"/>
      </rPr>
      <t xml:space="preserve">   </t>
    </r>
    <r>
      <rPr>
        <sz val="10"/>
        <color theme="1"/>
        <rFont val="FangSong"/>
        <family val="3"/>
        <charset val="134"/>
      </rPr>
      <t>總：林庚賢</t>
    </r>
    <phoneticPr fontId="4" type="noConversion"/>
  </si>
  <si>
    <r>
      <t xml:space="preserve">                                                          </t>
    </r>
    <r>
      <rPr>
        <sz val="10"/>
        <color theme="1"/>
        <rFont val="FangSong"/>
        <family val="3"/>
        <charset val="134"/>
      </rPr>
      <t>財務長：黃彬禎</t>
    </r>
    <phoneticPr fontId="4" type="noConversion"/>
  </si>
  <si>
    <r>
      <rPr>
        <sz val="10"/>
        <color theme="1"/>
        <rFont val="FangSong"/>
        <family val="3"/>
        <charset val="134"/>
      </rPr>
      <t>上海鼎特適貿易有限公司</t>
    </r>
    <r>
      <rPr>
        <sz val="10"/>
        <color theme="1"/>
        <rFont val="Tahoma"/>
        <family val="2"/>
        <charset val="136"/>
      </rPr>
      <t xml:space="preserve">                    </t>
    </r>
    <r>
      <rPr>
        <sz val="10"/>
        <color theme="1"/>
        <rFont val="FangSong"/>
        <family val="3"/>
        <charset val="134"/>
      </rPr>
      <t>負責人：林勳臺</t>
    </r>
    <phoneticPr fontId="4" type="noConversion"/>
  </si>
  <si>
    <r>
      <t xml:space="preserve">                                                           </t>
    </r>
    <r>
      <rPr>
        <sz val="10"/>
        <color theme="1"/>
        <rFont val="FangSong"/>
        <family val="3"/>
        <charset val="134"/>
      </rPr>
      <t>總經理：邱卓琴</t>
    </r>
    <phoneticPr fontId="4" type="noConversion"/>
  </si>
  <si>
    <r>
      <t xml:space="preserve">                                                           </t>
    </r>
    <r>
      <rPr>
        <sz val="10"/>
        <color theme="1"/>
        <rFont val="FangSong"/>
        <family val="3"/>
        <charset val="134"/>
      </rPr>
      <t>業務經理：陳明華</t>
    </r>
    <phoneticPr fontId="4" type="noConversion"/>
  </si>
  <si>
    <r>
      <rPr>
        <sz val="10"/>
        <color theme="1"/>
        <rFont val="FangSong"/>
        <family val="3"/>
        <charset val="134"/>
      </rPr>
      <t>東莞鼎立貿易有限公司</t>
    </r>
    <r>
      <rPr>
        <sz val="10"/>
        <color theme="1"/>
        <rFont val="Tahoma"/>
        <family val="2"/>
        <charset val="136"/>
      </rPr>
      <t xml:space="preserve">                        </t>
    </r>
    <r>
      <rPr>
        <sz val="10"/>
        <color theme="1"/>
        <rFont val="FangSong"/>
        <family val="3"/>
        <charset val="134"/>
      </rPr>
      <t>負責人：林勳臺</t>
    </r>
    <phoneticPr fontId="4" type="noConversion"/>
  </si>
  <si>
    <r>
      <t xml:space="preserve">                                                           </t>
    </r>
    <r>
      <rPr>
        <sz val="10"/>
        <color theme="1"/>
        <rFont val="FangSong"/>
        <family val="3"/>
        <charset val="134"/>
      </rPr>
      <t>業務經理：屈濤濤</t>
    </r>
    <phoneticPr fontId="4" type="noConversion"/>
  </si>
  <si>
    <r>
      <t>6.</t>
    </r>
    <r>
      <rPr>
        <sz val="10"/>
        <color theme="1"/>
        <rFont val="FangSong"/>
        <family val="3"/>
        <charset val="134"/>
      </rPr>
      <t>專用配車</t>
    </r>
    <r>
      <rPr>
        <sz val="10"/>
        <color theme="1"/>
        <rFont val="Tahoma"/>
        <family val="2"/>
        <charset val="136"/>
      </rPr>
      <t>0357-G6</t>
    </r>
    <phoneticPr fontId="21" type="noConversion"/>
  </si>
  <si>
    <t>103年1月</t>
    <phoneticPr fontId="21" type="noConversion"/>
  </si>
  <si>
    <t>103年2月</t>
  </si>
  <si>
    <t>103年3月</t>
  </si>
  <si>
    <t>103年4月</t>
  </si>
  <si>
    <t>103年5月</t>
  </si>
  <si>
    <t>103年6月</t>
  </si>
  <si>
    <t>103年7月</t>
  </si>
  <si>
    <t>103年8月</t>
  </si>
  <si>
    <t>103年9月</t>
  </si>
  <si>
    <t>103年10月</t>
  </si>
  <si>
    <t>103年11月</t>
  </si>
  <si>
    <t>103年12月</t>
  </si>
  <si>
    <t>103年獎金及年終</t>
  </si>
  <si>
    <t>104年1月</t>
    <phoneticPr fontId="21" type="noConversion"/>
  </si>
  <si>
    <t>104年2月</t>
  </si>
  <si>
    <t>104年3月</t>
  </si>
  <si>
    <t>104年4月</t>
  </si>
  <si>
    <t>104年5月</t>
  </si>
  <si>
    <t>104年6月</t>
  </si>
  <si>
    <t>104年7月</t>
  </si>
  <si>
    <t>104年8月</t>
  </si>
  <si>
    <t>104年9月</t>
  </si>
  <si>
    <t>104年10月</t>
  </si>
  <si>
    <t>104年11月</t>
  </si>
  <si>
    <t>104年12月</t>
  </si>
  <si>
    <t>104年獎金及年終</t>
  </si>
  <si>
    <t>副總經理：林庚賢</t>
    <phoneticPr fontId="21" type="noConversion"/>
  </si>
  <si>
    <t>財務長：黃彬禎</t>
    <phoneticPr fontId="21" type="noConversion"/>
  </si>
  <si>
    <t>廠長：王學霖</t>
    <phoneticPr fontId="21" type="noConversion"/>
  </si>
  <si>
    <t>產品應用研發所專案經理：江東山</t>
    <phoneticPr fontId="21" type="noConversion"/>
  </si>
  <si>
    <t>薄膜業務部業務經理：黃惠珍</t>
    <phoneticPr fontId="21" type="noConversion"/>
  </si>
  <si>
    <t>油封業務部經理：黃首誠</t>
    <phoneticPr fontId="21" type="noConversion"/>
  </si>
  <si>
    <t>研發研究部部長：盧金國</t>
    <phoneticPr fontId="21" type="noConversion"/>
  </si>
  <si>
    <t>倉管部部長：黃雅俊</t>
    <phoneticPr fontId="21" type="noConversion"/>
  </si>
  <si>
    <t>管理部部長：潘瑞恭</t>
    <phoneticPr fontId="21" type="noConversion"/>
  </si>
  <si>
    <t>稽核組主任：楊苹</t>
    <phoneticPr fontId="21" type="noConversion"/>
  </si>
  <si>
    <r>
      <t>2015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Tahoma"/>
        <family val="2"/>
        <charset val="136"/>
      </rPr>
      <t>:</t>
    </r>
    <r>
      <rPr>
        <sz val="10"/>
        <color theme="1"/>
        <rFont val="細明體"/>
        <family val="3"/>
        <charset val="136"/>
      </rPr>
      <t>鼎基先進材料股份有限公司</t>
    </r>
    <phoneticPr fontId="4" type="noConversion"/>
  </si>
  <si>
    <t>職稱</t>
  </si>
  <si>
    <t>姓名</t>
  </si>
  <si>
    <t>董事長暨總經理</t>
  </si>
  <si>
    <t>林勳臺</t>
  </si>
  <si>
    <t>副總經理</t>
  </si>
  <si>
    <t>林庚賢</t>
  </si>
  <si>
    <t>財務長</t>
  </si>
  <si>
    <t>黃彬禎</t>
  </si>
  <si>
    <t>廠長</t>
  </si>
  <si>
    <t>王學霖</t>
  </si>
  <si>
    <t>部長</t>
  </si>
  <si>
    <t>管理部</t>
  </si>
  <si>
    <t>潘瑞恭</t>
  </si>
  <si>
    <t>105年1月</t>
  </si>
  <si>
    <t>105年2月</t>
  </si>
  <si>
    <t>105年3月</t>
  </si>
  <si>
    <t>105年4月</t>
  </si>
  <si>
    <t>105年5月</t>
  </si>
  <si>
    <t>105年6月</t>
  </si>
  <si>
    <t>105年7月</t>
  </si>
  <si>
    <t>105年8月</t>
  </si>
  <si>
    <t>105年9月</t>
  </si>
  <si>
    <t>105年10月</t>
  </si>
  <si>
    <t>105年11月</t>
  </si>
  <si>
    <t>105年12月</t>
  </si>
  <si>
    <t>105年獎金及年終</t>
  </si>
  <si>
    <t>稽核組</t>
    <phoneticPr fontId="4" type="noConversion"/>
  </si>
  <si>
    <t>稽核經理</t>
    <phoneticPr fontId="4" type="noConversion"/>
  </si>
  <si>
    <t>邱孟揚</t>
    <phoneticPr fontId="4" type="noConversion"/>
  </si>
  <si>
    <t>稽核組：邱孟揚</t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</si>
</sst>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$&quot;* #,##0.00_-;\-&quot;$&quot;* #,##0.00_-;_-&quot;$&quot;* &quot;-&quot;??_-;_-@_-"/>
    <numFmt numFmtId="176" formatCode="_-* #,##0_-;\(* #,##0\);_-* &quot;-&quot;??_-;_-@_-"/>
    <numFmt numFmtId="177" formatCode="#,##0_);[Red]\(#,##0\)"/>
  </numFmts>
  <fonts count="25">
    <font>
      <sz val="10"/>
      <color theme="1"/>
      <name val="Tahoma"/>
      <family val="2"/>
      <charset val="136"/>
    </font>
    <font>
      <sz val="10"/>
      <color theme="1"/>
      <name val="Tahoma"/>
      <family val="2"/>
      <charset val="136"/>
    </font>
    <font>
      <sz val="12"/>
      <name val="新細明體"/>
      <family val="1"/>
      <charset val="136"/>
    </font>
    <font>
      <sz val="10"/>
      <color rgb="FFDC6900"/>
      <name val="Georgia"/>
      <family val="1"/>
    </font>
    <font>
      <sz val="9"/>
      <name val="Tahoma"/>
      <family val="2"/>
      <charset val="136"/>
    </font>
    <font>
      <b/>
      <sz val="16"/>
      <color rgb="FFDC6900"/>
      <name val="細明體"/>
      <family val="3"/>
      <charset val="136"/>
    </font>
    <font>
      <b/>
      <sz val="12"/>
      <color indexed="36"/>
      <name val="Georgia"/>
      <family val="1"/>
    </font>
    <font>
      <sz val="9"/>
      <name val="細明體"/>
      <family val="3"/>
      <charset val="136"/>
    </font>
    <font>
      <b/>
      <sz val="16"/>
      <color indexed="36"/>
      <name val="Georgia"/>
      <family val="1"/>
    </font>
    <font>
      <b/>
      <sz val="16"/>
      <color indexed="36"/>
      <name val="細明體"/>
      <family val="3"/>
      <charset val="136"/>
    </font>
    <font>
      <b/>
      <sz val="11"/>
      <color rgb="FFDC6900"/>
      <name val="Georgia"/>
      <family val="1"/>
    </font>
    <font>
      <b/>
      <sz val="11"/>
      <name val="Georgia"/>
      <family val="1"/>
    </font>
    <font>
      <sz val="10"/>
      <color rgb="FFDC6900"/>
      <name val="細明體"/>
      <family val="3"/>
      <charset val="136"/>
    </font>
    <font>
      <sz val="11"/>
      <name val="Arial"/>
      <family val="2"/>
    </font>
    <font>
      <sz val="9"/>
      <name val="新細明體"/>
      <family val="2"/>
      <charset val="136"/>
      <scheme val="minor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1"/>
      <color theme="1" tint="4.9989318521683403E-2"/>
      <name val="細明體"/>
      <family val="3"/>
      <charset val="136"/>
    </font>
    <font>
      <sz val="10"/>
      <name val="Arial"/>
      <family val="2"/>
    </font>
    <font>
      <b/>
      <sz val="11"/>
      <color rgb="FFDC6900"/>
      <name val="細明體"/>
      <family val="3"/>
      <charset val="136"/>
    </font>
    <font>
      <sz val="10"/>
      <color theme="1"/>
      <name val="細明體"/>
      <family val="3"/>
      <charset val="136"/>
    </font>
    <font>
      <sz val="9"/>
      <name val="FangSong"/>
      <family val="3"/>
      <charset val="134"/>
    </font>
    <font>
      <sz val="10"/>
      <color theme="1"/>
      <name val="FangSong"/>
      <family val="3"/>
      <charset val="134"/>
    </font>
    <font>
      <sz val="11"/>
      <name val="FangSong"/>
      <family val="3"/>
      <charset val="134"/>
    </font>
    <font>
      <sz val="12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EDDF"/>
        <bgColor indexed="64"/>
      </patternFill>
    </fill>
    <fill>
      <patternFill patternType="solid">
        <fgColor rgb="FFFEFAF6"/>
        <bgColor indexed="64"/>
      </patternFill>
    </fill>
    <fill>
      <patternFill patternType="solid">
        <fgColor theme="0"/>
        <bgColor auto="1"/>
      </patternFill>
    </fill>
  </fills>
  <borders count="25">
    <border>
      <left/>
      <right/>
      <top/>
      <bottom/>
      <diagonal/>
    </border>
    <border>
      <left style="thin">
        <color rgb="FFDC6900"/>
      </left>
      <right/>
      <top style="thin">
        <color rgb="FFDC6900"/>
      </top>
      <bottom style="thin">
        <color rgb="FFDC6900"/>
      </bottom>
      <diagonal/>
    </border>
    <border>
      <left/>
      <right/>
      <top style="thin">
        <color rgb="FFDC6900"/>
      </top>
      <bottom style="thin">
        <color rgb="FFDC6900"/>
      </bottom>
      <diagonal/>
    </border>
    <border>
      <left style="medium">
        <color rgb="FFDC6900"/>
      </left>
      <right/>
      <top style="thin">
        <color rgb="FFDC6900"/>
      </top>
      <bottom style="thin">
        <color rgb="FFDC6900"/>
      </bottom>
      <diagonal/>
    </border>
    <border>
      <left style="thin">
        <color rgb="FFDC6900"/>
      </left>
      <right/>
      <top style="thin">
        <color rgb="FFDC6900"/>
      </top>
      <bottom/>
      <diagonal/>
    </border>
    <border>
      <left style="thin">
        <color theme="0"/>
      </left>
      <right style="thin">
        <color theme="0"/>
      </right>
      <top style="thin">
        <color rgb="FFDC6900"/>
      </top>
      <bottom/>
      <diagonal/>
    </border>
    <border>
      <left style="thin">
        <color theme="0"/>
      </left>
      <right/>
      <top style="thin">
        <color rgb="FFDC6900"/>
      </top>
      <bottom/>
      <diagonal/>
    </border>
    <border>
      <left style="thin">
        <color rgb="FFCC6600"/>
      </left>
      <right/>
      <top style="thin">
        <color rgb="FFCC660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CC6600"/>
      </top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rgb="FFCC6600"/>
      </top>
      <bottom style="thin">
        <color theme="0" tint="-0.14996795556505021"/>
      </bottom>
      <diagonal/>
    </border>
    <border>
      <left style="thin">
        <color rgb="FFCC6600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C6600"/>
      </left>
      <right style="thin">
        <color theme="0" tint="-4.9989318521683403E-2"/>
      </right>
      <top style="thin">
        <color theme="0" tint="-4.9989318521683403E-2"/>
      </top>
      <bottom style="thin">
        <color rgb="FFCC66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CC6600"/>
      </bottom>
      <diagonal/>
    </border>
    <border>
      <left style="thin">
        <color theme="0" tint="-4.9989318521683403E-2"/>
      </left>
      <right/>
      <top style="thin">
        <color theme="0" tint="-0.14996795556505021"/>
      </top>
      <bottom style="thin">
        <color rgb="FFCC6600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/>
    <xf numFmtId="0" fontId="5" fillId="0" borderId="3">
      <alignment horizontal="left" vertical="center" wrapText="1"/>
    </xf>
    <xf numFmtId="0" fontId="2" fillId="0" borderId="0"/>
    <xf numFmtId="0" fontId="17" fillId="4" borderId="16">
      <alignment vertical="center" wrapText="1"/>
    </xf>
    <xf numFmtId="0" fontId="18" fillId="0" borderId="0"/>
  </cellStyleXfs>
  <cellXfs count="38">
    <xf numFmtId="0" fontId="0" fillId="0" borderId="0" xfId="0">
      <alignment vertical="center"/>
    </xf>
    <xf numFmtId="49" fontId="6" fillId="2" borderId="1" xfId="4" applyNumberFormat="1" applyFont="1" applyFill="1" applyBorder="1" applyAlignment="1" applyProtection="1">
      <alignment horizontal="center" vertical="center" wrapText="1"/>
    </xf>
    <xf numFmtId="0" fontId="8" fillId="2" borderId="2" xfId="4" applyFont="1" applyFill="1" applyBorder="1" applyAlignment="1" applyProtection="1">
      <alignment vertical="center"/>
    </xf>
    <xf numFmtId="0" fontId="10" fillId="2" borderId="2" xfId="3" applyFont="1" applyFill="1" applyBorder="1" applyAlignment="1" applyProtection="1">
      <alignment horizontal="right" vertical="center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49" fontId="13" fillId="3" borderId="7" xfId="0" applyNumberFormat="1" applyFont="1" applyFill="1" applyBorder="1" applyAlignment="1" applyProtection="1">
      <alignment horizontal="center" vertical="center"/>
    </xf>
    <xf numFmtId="49" fontId="13" fillId="4" borderId="8" xfId="0" applyNumberFormat="1" applyFont="1" applyFill="1" applyBorder="1" applyAlignment="1" applyProtection="1">
      <alignment vertical="center"/>
    </xf>
    <xf numFmtId="176" fontId="13" fillId="5" borderId="9" xfId="1" applyNumberFormat="1" applyFont="1" applyFill="1" applyBorder="1" applyAlignment="1" applyProtection="1">
      <alignment vertical="center"/>
      <protection locked="0"/>
    </xf>
    <xf numFmtId="49" fontId="13" fillId="3" borderId="10" xfId="5" applyNumberFormat="1" applyFont="1" applyFill="1" applyBorder="1" applyAlignment="1" applyProtection="1">
      <alignment horizontal="center" vertical="center"/>
    </xf>
    <xf numFmtId="49" fontId="13" fillId="4" borderId="11" xfId="0" applyNumberFormat="1" applyFont="1" applyFill="1" applyBorder="1" applyAlignment="1" applyProtection="1">
      <alignment vertical="center"/>
    </xf>
    <xf numFmtId="176" fontId="13" fillId="5" borderId="12" xfId="1" applyNumberFormat="1" applyFont="1" applyFill="1" applyBorder="1" applyAlignment="1" applyProtection="1">
      <alignment vertical="center"/>
      <protection locked="0"/>
    </xf>
    <xf numFmtId="176" fontId="15" fillId="5" borderId="12" xfId="1" applyNumberFormat="1" applyFont="1" applyFill="1" applyBorder="1" applyAlignment="1" applyProtection="1">
      <alignment vertical="center"/>
      <protection locked="0"/>
    </xf>
    <xf numFmtId="49" fontId="13" fillId="3" borderId="13" xfId="5" applyNumberFormat="1" applyFont="1" applyFill="1" applyBorder="1" applyAlignment="1" applyProtection="1">
      <alignment horizontal="center" vertical="center"/>
    </xf>
    <xf numFmtId="176" fontId="16" fillId="4" borderId="15" xfId="2" applyNumberFormat="1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0" fillId="0" borderId="17" xfId="0" applyBorder="1">
      <alignment vertical="center"/>
    </xf>
    <xf numFmtId="0" fontId="22" fillId="0" borderId="17" xfId="0" applyFont="1" applyBorder="1">
      <alignment vertical="center"/>
    </xf>
    <xf numFmtId="177" fontId="22" fillId="0" borderId="17" xfId="0" applyNumberFormat="1" applyFont="1" applyBorder="1">
      <alignment vertical="center"/>
    </xf>
    <xf numFmtId="177" fontId="0" fillId="0" borderId="17" xfId="0" applyNumberFormat="1" applyBorder="1">
      <alignment vertical="center"/>
    </xf>
    <xf numFmtId="0" fontId="23" fillId="4" borderId="14" xfId="0" applyFont="1" applyFill="1" applyBorder="1" applyAlignment="1" applyProtection="1"/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3" fillId="2" borderId="1" xfId="3" applyFont="1" applyFill="1" applyBorder="1" applyAlignment="1" applyProtection="1">
      <alignment horizontal="left" vertical="center"/>
    </xf>
    <xf numFmtId="0" fontId="3" fillId="2" borderId="2" xfId="3" applyFont="1" applyFill="1" applyBorder="1" applyAlignment="1" applyProtection="1">
      <alignment horizontal="left" vertical="center"/>
    </xf>
    <xf numFmtId="0" fontId="11" fillId="2" borderId="1" xfId="3" applyFont="1" applyFill="1" applyBorder="1" applyAlignment="1" applyProtection="1">
      <alignment horizontal="left" vertical="center"/>
    </xf>
    <xf numFmtId="0" fontId="11" fillId="2" borderId="2" xfId="3" applyFont="1" applyFill="1" applyBorder="1" applyAlignment="1" applyProtection="1">
      <alignment horizontal="left" vertical="center"/>
    </xf>
    <xf numFmtId="0" fontId="24" fillId="0" borderId="23" xfId="0" applyFont="1" applyBorder="1" applyAlignment="1">
      <alignment vertical="center" wrapText="1"/>
    </xf>
    <xf numFmtId="0" fontId="22" fillId="0" borderId="18" xfId="0" applyFont="1" applyBorder="1" applyAlignment="1">
      <alignment horizontal="left" vertical="center"/>
    </xf>
  </cellXfs>
  <cellStyles count="8">
    <cellStyle name="一般" xfId="0" builtinId="0"/>
    <cellStyle name="一般 2" xfId="7"/>
    <cellStyle name="一般_PACKAGE檢查項目_change_1" xfId="5"/>
    <cellStyle name="一般_公司基本資料項目new" xfId="3"/>
    <cellStyle name="千分位[0]" xfId="1" builtinId="6"/>
    <cellStyle name="分頁標題" xfId="4"/>
    <cellStyle name="貨幣" xfId="2" builtinId="4"/>
    <cellStyle name="項目文字" xfId="6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_-* #,##0_-;\(* #,##0\)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DC6900"/>
        <name val="細明體"/>
        <scheme val="none"/>
      </font>
      <fill>
        <patternFill patternType="solid">
          <fgColor indexed="64"/>
          <bgColor rgb="FFFBEDDF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EFAF6"/>
        </patternFill>
      </fill>
      <alignment horizontal="general" vertical="center" textRotation="0" wrapText="0" inden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DC6900"/>
        <name val="細明體"/>
        <scheme val="none"/>
      </font>
      <fill>
        <patternFill patternType="solid">
          <fgColor indexed="64"/>
          <bgColor rgb="FFFBEDDF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rgb="FFFBEDDF"/>
        </patternFill>
      </fill>
      <alignment horizontal="center" vertical="center" textRotation="0" wrapText="0" inden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DC6900"/>
        <name val="Georgia"/>
        <scheme val="none"/>
      </font>
      <fill>
        <patternFill patternType="solid">
          <fgColor indexed="64"/>
          <bgColor rgb="FFFBEDDF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ms/Desktop/&#23458;&#25142;&#27284;/&#31119;&#33288;/&#24180;&#24230;/104/Q1/Package/canh/OK/15920003&#33406;&#24503;&#20811;(Package).CH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Account"/>
      <sheetName val="_Currency"/>
      <sheetName val="CT"/>
      <sheetName val="P0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"/>
      <sheetName val="P37"/>
      <sheetName val="P38"/>
      <sheetName val="P39"/>
      <sheetName val="P40"/>
      <sheetName val="P41"/>
      <sheetName val="P42"/>
      <sheetName val="P43"/>
      <sheetName val="P44"/>
      <sheetName val="P45"/>
      <sheetName val="P46"/>
      <sheetName val="P47"/>
      <sheetName val="P48"/>
      <sheetName val="P49"/>
      <sheetName val="P50"/>
      <sheetName val="P51"/>
      <sheetName val="P52"/>
      <sheetName val="P53"/>
      <sheetName val="P54"/>
      <sheetName val="P55"/>
      <sheetName val="P56"/>
      <sheetName val="P57"/>
      <sheetName val="P58"/>
      <sheetName val="P59"/>
      <sheetName val="P60"/>
      <sheetName val="P61"/>
      <sheetName val="P62"/>
      <sheetName val="P63"/>
      <sheetName val="P64"/>
      <sheetName val="P65"/>
      <sheetName val="P66"/>
      <sheetName val="P67"/>
      <sheetName val="P68"/>
      <sheetName val="P69"/>
      <sheetName val="P70"/>
      <sheetName val="P71"/>
      <sheetName val="P72"/>
      <sheetName val="P73"/>
      <sheetName val="P74"/>
      <sheetName val="P75"/>
      <sheetName val="P76"/>
      <sheetName val="P77"/>
      <sheetName val="P78"/>
      <sheetName val="P79"/>
      <sheetName val="P80"/>
      <sheetName val="P81"/>
      <sheetName val="P82"/>
      <sheetName val="P83"/>
      <sheetName val="P84"/>
      <sheetName val="P85"/>
      <sheetName val="P86"/>
      <sheetName val="P87"/>
      <sheetName val="P88"/>
      <sheetName val="P89"/>
      <sheetName val="P90"/>
      <sheetName val="P91"/>
      <sheetName val="P92"/>
      <sheetName val="P93"/>
      <sheetName val="P94"/>
      <sheetName val="P95"/>
      <sheetName val="P96"/>
      <sheetName val="P97"/>
      <sheetName val="P98"/>
      <sheetName val="P99"/>
      <sheetName val="P100"/>
      <sheetName val="P101"/>
      <sheetName val="P102"/>
      <sheetName val="P103"/>
      <sheetName val="P104"/>
      <sheetName val="P105"/>
      <sheetName val="P106"/>
      <sheetName val="P107"/>
      <sheetName val="P108"/>
      <sheetName val="P109"/>
      <sheetName val="P110"/>
      <sheetName val="P111"/>
      <sheetName val="P112"/>
      <sheetName val="P113"/>
      <sheetName val="P114"/>
      <sheetName val="P115"/>
      <sheetName val="P116"/>
      <sheetName val="P117"/>
      <sheetName val="P118"/>
      <sheetName val="P119"/>
      <sheetName val="P120"/>
      <sheetName val="P121"/>
      <sheetName val="P122"/>
      <sheetName val="P123"/>
      <sheetName val="P124"/>
      <sheetName val="P125"/>
      <sheetName val="P126"/>
    </sheetNames>
    <sheetDataSet>
      <sheetData sheetId="0"/>
      <sheetData sheetId="1">
        <row r="1">
          <cell r="A1" t="str">
            <v>AUD</v>
          </cell>
        </row>
        <row r="2">
          <cell r="A2" t="str">
            <v>DKK</v>
          </cell>
        </row>
        <row r="3">
          <cell r="A3" t="str">
            <v>PHP</v>
          </cell>
        </row>
        <row r="4">
          <cell r="A4" t="str">
            <v>MYR</v>
          </cell>
        </row>
        <row r="5">
          <cell r="A5" t="str">
            <v>SGD</v>
          </cell>
        </row>
        <row r="6">
          <cell r="A6" t="str">
            <v>HKD</v>
          </cell>
        </row>
        <row r="7">
          <cell r="A7" t="str">
            <v>CAD</v>
          </cell>
        </row>
        <row r="8">
          <cell r="A8" t="str">
            <v>NTD</v>
          </cell>
        </row>
        <row r="9">
          <cell r="A9" t="str">
            <v>THB</v>
          </cell>
        </row>
        <row r="10">
          <cell r="A10" t="str">
            <v>BRL</v>
          </cell>
        </row>
        <row r="11">
          <cell r="A11" t="str">
            <v>USD</v>
          </cell>
        </row>
        <row r="12">
          <cell r="A12" t="str">
            <v>SAR</v>
          </cell>
        </row>
        <row r="13">
          <cell r="A13" t="str">
            <v>CZK</v>
          </cell>
        </row>
        <row r="14">
          <cell r="A14" t="str">
            <v>INR</v>
          </cell>
        </row>
        <row r="15">
          <cell r="A15" t="str">
            <v>GBP</v>
          </cell>
        </row>
        <row r="16">
          <cell r="A16" t="str">
            <v>EUR</v>
          </cell>
        </row>
        <row r="17">
          <cell r="A17" t="str">
            <v>JPY</v>
          </cell>
        </row>
        <row r="18">
          <cell r="A18" t="str">
            <v>MXN</v>
          </cell>
        </row>
        <row r="19">
          <cell r="A19" t="str">
            <v>ZAR</v>
          </cell>
        </row>
        <row r="20">
          <cell r="A20" t="str">
            <v>KRW</v>
          </cell>
        </row>
        <row r="21">
          <cell r="A21" t="str">
            <v>RMB</v>
          </cell>
        </row>
        <row r="22">
          <cell r="A22" t="str">
            <v>SEK</v>
          </cell>
        </row>
        <row r="23">
          <cell r="A23" t="str">
            <v>HUF</v>
          </cell>
        </row>
        <row r="24">
          <cell r="A24" t="str">
            <v>IDR</v>
          </cell>
        </row>
        <row r="25">
          <cell r="A25" t="str">
            <v>VND</v>
          </cell>
        </row>
        <row r="26">
          <cell r="A26" t="str">
            <v>NZD</v>
          </cell>
        </row>
        <row r="27">
          <cell r="A27" t="str">
            <v>CHF</v>
          </cell>
        </row>
      </sheetData>
      <sheetData sheetId="2">
        <row r="78">
          <cell r="D78" t="str">
            <v>Y</v>
          </cell>
        </row>
        <row r="125">
          <cell r="A125">
            <v>116</v>
          </cell>
          <cell r="D125" t="str">
            <v>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tables/table1.xml><?xml version="1.0" encoding="utf-8"?>
<table xmlns="http://schemas.openxmlformats.org/spreadsheetml/2006/main" id="1" name="表格36" displayName="表格36" ref="A5:C9" headerRowCount="0" totalsRowShown="0">
  <tableColumns count="3">
    <tableColumn id="1" name="ns1:RowNo_SheetColumn1" headerRowDxfId="5" dataDxfId="4" dataCellStyle="一般_PACKAGE檢查項目_change_1">
      <calculatedColumnFormula>OFFSET(A6,-1,0)+1</calculatedColumnFormula>
    </tableColumn>
    <tableColumn id="2" name="ns1:Name_SheetColumn2" headerRowDxfId="3" dataDxfId="2"/>
    <tableColumn id="3" name="ns1:Amount_SheetColumn3" headerRowDxfId="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opLeftCell="A22" zoomScale="110" zoomScaleNormal="110" workbookViewId="0">
      <selection activeCell="C30" sqref="C30:C33"/>
    </sheetView>
  </sheetViews>
  <sheetFormatPr defaultRowHeight="12.75"/>
  <cols>
    <col min="1" max="1" width="8.28515625" bestFit="1" customWidth="1"/>
    <col min="2" max="2" width="54.28515625" bestFit="1" customWidth="1"/>
    <col min="3" max="3" width="24.28515625" bestFit="1" customWidth="1"/>
  </cols>
  <sheetData>
    <row r="1" spans="1:3">
      <c r="A1" s="32" t="str">
        <f>"頁次：" &amp; [1]CT!A125</f>
        <v>頁次：116</v>
      </c>
      <c r="B1" s="33"/>
      <c r="C1" s="33"/>
    </row>
    <row r="2" spans="1:3" ht="30">
      <c r="A2" s="1" t="s">
        <v>0</v>
      </c>
      <c r="B2" s="2" t="s">
        <v>1</v>
      </c>
      <c r="C2" s="3" t="s">
        <v>10</v>
      </c>
    </row>
    <row r="3" spans="1:3" ht="14.25">
      <c r="A3" s="34" t="str">
        <f>IF([1]CT!D125="N"," ★★★ 本頁不適用 ★★★","")</f>
        <v/>
      </c>
      <c r="B3" s="35"/>
      <c r="C3" s="3"/>
    </row>
    <row r="4" spans="1:3" ht="14.25">
      <c r="A4" s="4" t="s">
        <v>2</v>
      </c>
      <c r="B4" s="5" t="s">
        <v>3</v>
      </c>
      <c r="C4" s="6" t="s">
        <v>4</v>
      </c>
    </row>
    <row r="5" spans="1:3" ht="14.25">
      <c r="A5" s="7">
        <v>1</v>
      </c>
      <c r="B5" s="8" t="s">
        <v>5</v>
      </c>
      <c r="C5" s="9">
        <v>0</v>
      </c>
    </row>
    <row r="6" spans="1:3" ht="14.25">
      <c r="A6" s="10">
        <f t="shared" ref="A6:A10" ca="1" si="0">OFFSET(A6,-1,0)+1</f>
        <v>2</v>
      </c>
      <c r="B6" s="11" t="s">
        <v>6</v>
      </c>
      <c r="C6" s="12">
        <v>0</v>
      </c>
    </row>
    <row r="7" spans="1:3" ht="14.25">
      <c r="A7" s="10">
        <f t="shared" ca="1" si="0"/>
        <v>3</v>
      </c>
      <c r="B7" s="11" t="s">
        <v>7</v>
      </c>
      <c r="C7" s="12">
        <v>0</v>
      </c>
    </row>
    <row r="8" spans="1:3" ht="14.25">
      <c r="A8" s="10">
        <f t="shared" ca="1" si="0"/>
        <v>4</v>
      </c>
      <c r="B8" s="11" t="s">
        <v>8</v>
      </c>
      <c r="C8" s="12">
        <v>0</v>
      </c>
    </row>
    <row r="9" spans="1:3" ht="16.5">
      <c r="A9" s="10">
        <f t="shared" ca="1" si="0"/>
        <v>5</v>
      </c>
      <c r="B9" s="11" t="s">
        <v>9</v>
      </c>
      <c r="C9" s="13">
        <v>0</v>
      </c>
    </row>
    <row r="10" spans="1:3" ht="16.5">
      <c r="A10" s="14">
        <f t="shared" ca="1" si="0"/>
        <v>6</v>
      </c>
      <c r="B10" s="21" t="s">
        <v>40</v>
      </c>
      <c r="C10" s="15">
        <f>SUM(C5:C9)</f>
        <v>0</v>
      </c>
    </row>
    <row r="13" spans="1:3">
      <c r="B13" t="s">
        <v>41</v>
      </c>
    </row>
    <row r="14" spans="1:3">
      <c r="B14" t="s">
        <v>42</v>
      </c>
    </row>
    <row r="15" spans="1:3">
      <c r="B15" t="s">
        <v>43</v>
      </c>
    </row>
    <row r="17" spans="2:3">
      <c r="B17" t="s">
        <v>44</v>
      </c>
    </row>
    <row r="18" spans="2:3">
      <c r="B18" t="s">
        <v>45</v>
      </c>
    </row>
    <row r="19" spans="2:3">
      <c r="B19" t="s">
        <v>46</v>
      </c>
    </row>
    <row r="21" spans="2:3">
      <c r="B21" t="s">
        <v>47</v>
      </c>
    </row>
    <row r="22" spans="2:3">
      <c r="B22" t="s">
        <v>45</v>
      </c>
    </row>
    <row r="23" spans="2:3">
      <c r="B23" t="s">
        <v>48</v>
      </c>
    </row>
    <row r="25" spans="2:3" ht="14.25">
      <c r="B25" t="s">
        <v>86</v>
      </c>
    </row>
    <row r="26" spans="2:3" ht="13.5" thickBot="1"/>
    <row r="27" spans="2:3" ht="17.25" thickBot="1">
      <c r="B27" s="24" t="s">
        <v>87</v>
      </c>
      <c r="C27" s="25" t="s">
        <v>88</v>
      </c>
    </row>
    <row r="28" spans="2:3" ht="17.25" thickBot="1">
      <c r="B28" s="26" t="s">
        <v>89</v>
      </c>
      <c r="C28" s="27" t="s">
        <v>90</v>
      </c>
    </row>
    <row r="29" spans="2:3" ht="17.25" thickBot="1">
      <c r="B29" s="26" t="s">
        <v>91</v>
      </c>
      <c r="C29" s="27" t="s">
        <v>92</v>
      </c>
    </row>
    <row r="30" spans="2:3">
      <c r="B30" s="30" t="s">
        <v>93</v>
      </c>
      <c r="C30" s="30" t="s">
        <v>94</v>
      </c>
    </row>
    <row r="31" spans="2:3" ht="12.75" customHeight="1">
      <c r="B31" s="36"/>
      <c r="C31" s="36"/>
    </row>
    <row r="32" spans="2:3" ht="12.75" customHeight="1">
      <c r="B32" s="36"/>
      <c r="C32" s="36"/>
    </row>
    <row r="33" spans="2:3" ht="13.5" customHeight="1" thickBot="1">
      <c r="B33" s="31"/>
      <c r="C33" s="31"/>
    </row>
    <row r="34" spans="2:3" ht="17.25" thickBot="1">
      <c r="B34" s="26" t="s">
        <v>95</v>
      </c>
      <c r="C34" s="27" t="s">
        <v>96</v>
      </c>
    </row>
    <row r="35" spans="2:3" ht="16.5" customHeight="1">
      <c r="B35" s="28" t="s">
        <v>98</v>
      </c>
      <c r="C35" s="30" t="s">
        <v>99</v>
      </c>
    </row>
    <row r="36" spans="2:3" ht="17.25" thickBot="1">
      <c r="B36" s="26" t="s">
        <v>97</v>
      </c>
      <c r="C36" s="31"/>
    </row>
    <row r="37" spans="2:3" ht="16.5" customHeight="1">
      <c r="B37" s="28" t="s">
        <v>113</v>
      </c>
      <c r="C37" s="30" t="s">
        <v>115</v>
      </c>
    </row>
    <row r="38" spans="2:3" ht="17.25" thickBot="1">
      <c r="B38" s="29" t="s">
        <v>114</v>
      </c>
      <c r="C38" s="31"/>
    </row>
  </sheetData>
  <mergeCells count="6">
    <mergeCell ref="C37:C38"/>
    <mergeCell ref="C35:C36"/>
    <mergeCell ref="A1:C1"/>
    <mergeCell ref="A3:B3"/>
    <mergeCell ref="B30:B33"/>
    <mergeCell ref="C30:C33"/>
  </mergeCells>
  <phoneticPr fontId="4" type="noConversion"/>
  <dataValidations count="2">
    <dataValidation type="whole" allowBlank="1" showInputMessage="1" showErrorMessage="1" errorTitle="數字輸入錯誤" error="請輸入整數" sqref="C5:C9">
      <formula1>-999999999999</formula1>
      <formula2>999999999999</formula2>
    </dataValidation>
    <dataValidation type="whole" allowBlank="1" showInputMessage="1" showErrorMessage="1" errorTitle="數字輸入錯誤" error="請輸入整數" sqref="C10">
      <formula1>-999999999999999</formula1>
      <formula2>999999999999999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A34" workbookViewId="0">
      <selection activeCell="O66" sqref="O66"/>
    </sheetView>
  </sheetViews>
  <sheetFormatPr defaultRowHeight="12.75"/>
  <cols>
    <col min="1" max="1" width="26.5703125" bestFit="1" customWidth="1"/>
    <col min="2" max="13" width="9.7109375" bestFit="1" customWidth="1"/>
    <col min="14" max="14" width="14.5703125" customWidth="1"/>
    <col min="15" max="15" width="10.5703125" bestFit="1" customWidth="1"/>
  </cols>
  <sheetData>
    <row r="1" spans="1:15">
      <c r="A1" s="16" t="s">
        <v>11</v>
      </c>
      <c r="B1" s="16"/>
      <c r="C1" s="16"/>
    </row>
    <row r="2" spans="1:15">
      <c r="A2" s="16" t="s">
        <v>12</v>
      </c>
      <c r="B2" s="16"/>
      <c r="C2" s="16"/>
    </row>
    <row r="3" spans="1:15">
      <c r="A3" s="17" t="s">
        <v>13</v>
      </c>
      <c r="B3" s="18" t="s">
        <v>100</v>
      </c>
      <c r="C3" s="18" t="s">
        <v>101</v>
      </c>
      <c r="D3" s="17" t="s">
        <v>102</v>
      </c>
      <c r="E3" s="17" t="s">
        <v>103</v>
      </c>
      <c r="F3" s="17" t="s">
        <v>104</v>
      </c>
      <c r="G3" s="17" t="s">
        <v>105</v>
      </c>
      <c r="H3" s="17" t="s">
        <v>106</v>
      </c>
      <c r="I3" s="17" t="s">
        <v>107</v>
      </c>
      <c r="J3" s="17" t="s">
        <v>108</v>
      </c>
      <c r="K3" s="17" t="s">
        <v>109</v>
      </c>
      <c r="L3" s="17" t="s">
        <v>110</v>
      </c>
      <c r="M3" s="17" t="s">
        <v>111</v>
      </c>
      <c r="N3" s="18" t="s">
        <v>112</v>
      </c>
      <c r="O3" s="17" t="s">
        <v>16</v>
      </c>
    </row>
    <row r="4" spans="1:15">
      <c r="A4" s="17" t="s">
        <v>14</v>
      </c>
      <c r="B4" s="19">
        <v>620000</v>
      </c>
      <c r="C4" s="19">
        <v>620000</v>
      </c>
      <c r="D4" s="19">
        <v>620000</v>
      </c>
      <c r="E4" s="19">
        <v>620000</v>
      </c>
      <c r="F4" s="19">
        <v>620000</v>
      </c>
      <c r="G4" s="19">
        <v>620000</v>
      </c>
      <c r="H4" s="19"/>
      <c r="I4" s="19"/>
      <c r="J4" s="19"/>
      <c r="K4" s="19"/>
      <c r="L4" s="19"/>
      <c r="M4" s="19"/>
      <c r="N4" s="20"/>
      <c r="O4" s="20">
        <f>SUM(B4:N4)</f>
        <v>3720000</v>
      </c>
    </row>
    <row r="5" spans="1:15">
      <c r="A5" s="17" t="s">
        <v>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>
      <c r="A6" s="17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>
      <c r="A7" s="17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>
      <c r="A8" s="17" t="s">
        <v>33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17" t="s">
        <v>38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17" t="s">
        <v>35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17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4" spans="1:15">
      <c r="A14" s="16" t="s">
        <v>76</v>
      </c>
      <c r="B14" s="16"/>
      <c r="C14" s="16"/>
    </row>
    <row r="15" spans="1:15">
      <c r="A15" s="17" t="s">
        <v>13</v>
      </c>
      <c r="B15" s="18" t="s">
        <v>100</v>
      </c>
      <c r="C15" s="18" t="s">
        <v>101</v>
      </c>
      <c r="D15" s="17" t="s">
        <v>102</v>
      </c>
      <c r="E15" s="17" t="s">
        <v>103</v>
      </c>
      <c r="F15" s="17" t="s">
        <v>104</v>
      </c>
      <c r="G15" s="17" t="s">
        <v>105</v>
      </c>
      <c r="H15" s="17" t="s">
        <v>106</v>
      </c>
      <c r="I15" s="17" t="s">
        <v>107</v>
      </c>
      <c r="J15" s="17" t="s">
        <v>108</v>
      </c>
      <c r="K15" s="17" t="s">
        <v>109</v>
      </c>
      <c r="L15" s="17" t="s">
        <v>110</v>
      </c>
      <c r="M15" s="17" t="s">
        <v>111</v>
      </c>
      <c r="N15" s="18" t="s">
        <v>112</v>
      </c>
      <c r="O15" s="17" t="s">
        <v>16</v>
      </c>
    </row>
    <row r="16" spans="1:15">
      <c r="A16" s="17" t="s">
        <v>14</v>
      </c>
      <c r="B16" s="19">
        <v>170000</v>
      </c>
      <c r="C16" s="19">
        <v>170000</v>
      </c>
      <c r="D16" s="19">
        <v>170000</v>
      </c>
      <c r="E16" s="19">
        <v>171000</v>
      </c>
      <c r="F16" s="19">
        <v>171000</v>
      </c>
      <c r="G16" s="19">
        <v>171000</v>
      </c>
      <c r="H16" s="19"/>
      <c r="I16" s="19"/>
      <c r="J16" s="19"/>
      <c r="K16" s="19"/>
      <c r="L16" s="19"/>
      <c r="M16" s="19"/>
      <c r="N16" s="20"/>
      <c r="O16" s="20">
        <f>SUM(B16:N16)</f>
        <v>1023000</v>
      </c>
    </row>
    <row r="17" spans="1:15">
      <c r="A17" s="17" t="s">
        <v>15</v>
      </c>
      <c r="B17" s="20">
        <v>9000</v>
      </c>
      <c r="C17" s="20">
        <v>9000</v>
      </c>
      <c r="D17" s="20">
        <v>9000</v>
      </c>
      <c r="E17" s="20">
        <v>9000</v>
      </c>
      <c r="F17" s="20">
        <v>9000</v>
      </c>
      <c r="G17" s="20">
        <v>9000</v>
      </c>
      <c r="H17" s="20"/>
      <c r="I17" s="20"/>
      <c r="J17" s="20"/>
      <c r="K17" s="20"/>
      <c r="L17" s="20"/>
      <c r="M17" s="20"/>
      <c r="N17" s="20"/>
      <c r="O17" s="20"/>
    </row>
    <row r="18" spans="1:15">
      <c r="A18" s="17" t="s">
        <v>31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>
        <f>SUM(B18:N18)</f>
        <v>0</v>
      </c>
    </row>
    <row r="19" spans="1:15">
      <c r="A19" s="17" t="s">
        <v>32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>
      <c r="A20" s="17" t="s">
        <v>33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s="17" t="s">
        <v>39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>
        <f>SUM(B21:N21)</f>
        <v>0</v>
      </c>
    </row>
    <row r="22" spans="1:15">
      <c r="A22" s="17" t="s">
        <v>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>
      <c r="A23" s="17" t="s">
        <v>17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6" spans="1:15">
      <c r="A26" s="16" t="s">
        <v>77</v>
      </c>
      <c r="B26" s="16"/>
      <c r="C26" s="16"/>
    </row>
    <row r="27" spans="1:15">
      <c r="A27" s="17" t="s">
        <v>13</v>
      </c>
      <c r="B27" s="18" t="s">
        <v>100</v>
      </c>
      <c r="C27" s="18" t="s">
        <v>101</v>
      </c>
      <c r="D27" s="17" t="s">
        <v>102</v>
      </c>
      <c r="E27" s="17" t="s">
        <v>103</v>
      </c>
      <c r="F27" s="17" t="s">
        <v>104</v>
      </c>
      <c r="G27" s="17" t="s">
        <v>105</v>
      </c>
      <c r="H27" s="17" t="s">
        <v>106</v>
      </c>
      <c r="I27" s="17" t="s">
        <v>107</v>
      </c>
      <c r="J27" s="17" t="s">
        <v>108</v>
      </c>
      <c r="K27" s="17" t="s">
        <v>109</v>
      </c>
      <c r="L27" s="17" t="s">
        <v>110</v>
      </c>
      <c r="M27" s="17" t="s">
        <v>111</v>
      </c>
      <c r="N27" s="18" t="s">
        <v>112</v>
      </c>
      <c r="O27" s="17" t="s">
        <v>16</v>
      </c>
    </row>
    <row r="28" spans="1:15">
      <c r="A28" s="17" t="s">
        <v>14</v>
      </c>
      <c r="B28" s="19">
        <v>107827</v>
      </c>
      <c r="C28" s="19">
        <v>107827</v>
      </c>
      <c r="D28" s="19">
        <v>107827</v>
      </c>
      <c r="E28" s="19">
        <v>107827</v>
      </c>
      <c r="F28" s="19">
        <v>107827</v>
      </c>
      <c r="G28" s="19">
        <v>107827</v>
      </c>
      <c r="H28" s="19"/>
      <c r="I28" s="19"/>
      <c r="J28" s="19"/>
      <c r="K28" s="19"/>
      <c r="L28" s="19"/>
      <c r="M28" s="19"/>
      <c r="N28" s="20"/>
      <c r="O28" s="20">
        <f>SUM(B28:N28)</f>
        <v>646962</v>
      </c>
    </row>
    <row r="29" spans="1:15">
      <c r="A29" s="17" t="s">
        <v>15</v>
      </c>
      <c r="B29" s="17">
        <v>6606</v>
      </c>
      <c r="C29" s="17">
        <v>6606</v>
      </c>
      <c r="D29" s="17">
        <v>6606</v>
      </c>
      <c r="E29" s="17">
        <v>6606</v>
      </c>
      <c r="F29" s="17">
        <v>6606</v>
      </c>
      <c r="G29" s="17">
        <v>6606</v>
      </c>
      <c r="H29" s="17"/>
      <c r="I29" s="17"/>
      <c r="J29" s="17"/>
      <c r="K29" s="17"/>
      <c r="L29" s="17"/>
      <c r="M29" s="17"/>
      <c r="N29" s="17"/>
      <c r="O29" s="17"/>
    </row>
    <row r="30" spans="1:15">
      <c r="A30" s="17" t="s">
        <v>31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>
        <f>SUM(B30:N30)</f>
        <v>0</v>
      </c>
    </row>
    <row r="31" spans="1:15">
      <c r="A31" s="17" t="s">
        <v>32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>
      <c r="A32" s="17" t="s">
        <v>33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>
      <c r="A33" s="17" t="s">
        <v>34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17" t="s">
        <v>35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>
      <c r="A35" s="17" t="s">
        <v>17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8" spans="1:15">
      <c r="A38" s="16" t="s">
        <v>78</v>
      </c>
      <c r="B38" s="16"/>
      <c r="C38" s="16"/>
    </row>
    <row r="39" spans="1:15">
      <c r="A39" s="17" t="s">
        <v>13</v>
      </c>
      <c r="B39" s="18" t="s">
        <v>100</v>
      </c>
      <c r="C39" s="18" t="s">
        <v>101</v>
      </c>
      <c r="D39" s="17" t="s">
        <v>102</v>
      </c>
      <c r="E39" s="17" t="s">
        <v>103</v>
      </c>
      <c r="F39" s="17" t="s">
        <v>104</v>
      </c>
      <c r="G39" s="17" t="s">
        <v>105</v>
      </c>
      <c r="H39" s="17" t="s">
        <v>106</v>
      </c>
      <c r="I39" s="17" t="s">
        <v>107</v>
      </c>
      <c r="J39" s="17" t="s">
        <v>108</v>
      </c>
      <c r="K39" s="17" t="s">
        <v>109</v>
      </c>
      <c r="L39" s="17" t="s">
        <v>110</v>
      </c>
      <c r="M39" s="17" t="s">
        <v>111</v>
      </c>
      <c r="N39" s="18" t="s">
        <v>112</v>
      </c>
      <c r="O39" s="17" t="s">
        <v>16</v>
      </c>
    </row>
    <row r="40" spans="1:15">
      <c r="A40" s="17" t="s">
        <v>14</v>
      </c>
      <c r="B40" s="19">
        <v>104907</v>
      </c>
      <c r="C40" s="19">
        <v>104907</v>
      </c>
      <c r="D40" s="19">
        <v>104907</v>
      </c>
      <c r="E40" s="19">
        <v>104907</v>
      </c>
      <c r="F40" s="19">
        <v>104907</v>
      </c>
      <c r="G40" s="19">
        <v>104907</v>
      </c>
      <c r="H40" s="19"/>
      <c r="I40" s="19"/>
      <c r="J40" s="19"/>
      <c r="K40" s="19"/>
      <c r="L40" s="19"/>
      <c r="M40" s="19"/>
      <c r="N40" s="20"/>
      <c r="O40" s="20">
        <f>SUM(B40:N40)</f>
        <v>629442</v>
      </c>
    </row>
    <row r="41" spans="1:15">
      <c r="A41" s="17" t="s">
        <v>15</v>
      </c>
      <c r="B41" s="20">
        <v>8874</v>
      </c>
      <c r="C41" s="20">
        <v>8874</v>
      </c>
      <c r="D41" s="20">
        <v>8874</v>
      </c>
      <c r="E41" s="20">
        <v>8874</v>
      </c>
      <c r="F41" s="20">
        <v>8874</v>
      </c>
      <c r="G41" s="20">
        <v>8874</v>
      </c>
      <c r="H41" s="20"/>
      <c r="I41" s="20"/>
      <c r="J41" s="20"/>
      <c r="K41" s="20"/>
      <c r="L41" s="20"/>
      <c r="M41" s="20"/>
      <c r="N41" s="20"/>
      <c r="O41" s="20"/>
    </row>
    <row r="42" spans="1:15">
      <c r="A42" s="17" t="s">
        <v>31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f>SUM(B42:N42)</f>
        <v>0</v>
      </c>
    </row>
    <row r="43" spans="1:15">
      <c r="A43" s="17" t="s">
        <v>32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>
      <c r="A44" s="17" t="s">
        <v>33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>
      <c r="A45" s="17" t="s">
        <v>34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>
      <c r="A46" s="17" t="s">
        <v>35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>
      <c r="A47" s="17" t="s">
        <v>17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51" spans="1:15">
      <c r="A51" s="37" t="s">
        <v>84</v>
      </c>
      <c r="B51" s="37"/>
      <c r="C51" s="37"/>
      <c r="D51" s="37"/>
    </row>
    <row r="52" spans="1:15">
      <c r="A52" s="17" t="s">
        <v>13</v>
      </c>
      <c r="B52" s="18" t="s">
        <v>100</v>
      </c>
      <c r="C52" s="18" t="s">
        <v>101</v>
      </c>
      <c r="D52" s="17" t="s">
        <v>102</v>
      </c>
      <c r="E52" s="17" t="s">
        <v>103</v>
      </c>
      <c r="F52" s="17" t="s">
        <v>104</v>
      </c>
      <c r="G52" s="17" t="s">
        <v>105</v>
      </c>
      <c r="H52" s="17" t="s">
        <v>106</v>
      </c>
      <c r="I52" s="17" t="s">
        <v>107</v>
      </c>
      <c r="J52" s="17" t="s">
        <v>108</v>
      </c>
      <c r="K52" s="17" t="s">
        <v>109</v>
      </c>
      <c r="L52" s="17" t="s">
        <v>110</v>
      </c>
      <c r="M52" s="17" t="s">
        <v>111</v>
      </c>
      <c r="N52" s="18" t="s">
        <v>112</v>
      </c>
      <c r="O52" s="17" t="s">
        <v>16</v>
      </c>
    </row>
    <row r="53" spans="1:15">
      <c r="A53" s="17" t="s">
        <v>14</v>
      </c>
      <c r="B53" s="19">
        <v>63372</v>
      </c>
      <c r="C53" s="19">
        <v>63572</v>
      </c>
      <c r="D53" s="19">
        <v>63572</v>
      </c>
      <c r="E53" s="19">
        <v>63572</v>
      </c>
      <c r="F53" s="19">
        <v>62972</v>
      </c>
      <c r="G53" s="19">
        <v>70117</v>
      </c>
      <c r="H53" s="19"/>
      <c r="I53" s="19"/>
      <c r="J53" s="19"/>
      <c r="K53" s="19"/>
      <c r="L53" s="19"/>
      <c r="M53" s="19"/>
      <c r="N53" s="20"/>
      <c r="O53" s="20">
        <f>SUM(B53:N53)</f>
        <v>387177</v>
      </c>
    </row>
    <row r="54" spans="1:15">
      <c r="A54" s="17" t="s">
        <v>15</v>
      </c>
      <c r="B54" s="20">
        <v>5526</v>
      </c>
      <c r="C54" s="20">
        <v>5526</v>
      </c>
      <c r="D54" s="20">
        <v>5526</v>
      </c>
      <c r="E54" s="20">
        <v>5526</v>
      </c>
      <c r="F54" s="20">
        <v>5526</v>
      </c>
      <c r="G54" s="20">
        <v>5526</v>
      </c>
      <c r="H54" s="20"/>
      <c r="I54" s="20"/>
      <c r="J54" s="20"/>
      <c r="K54" s="20"/>
      <c r="L54" s="20"/>
      <c r="M54" s="20"/>
      <c r="N54" s="20"/>
      <c r="O54" s="20"/>
    </row>
    <row r="55" spans="1:15">
      <c r="A55" s="17" t="s">
        <v>31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f>SUM(B55:N55)</f>
        <v>0</v>
      </c>
    </row>
    <row r="56" spans="1:15">
      <c r="A56" s="17" t="s">
        <v>32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>
      <c r="A57" s="17" t="s">
        <v>33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>
      <c r="A58" s="17" t="s">
        <v>34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>
      <c r="A59" s="17" t="s">
        <v>35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>
      <c r="A60" s="17" t="s">
        <v>17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3" spans="1:15">
      <c r="A63" s="37" t="s">
        <v>116</v>
      </c>
      <c r="B63" s="37"/>
      <c r="C63" s="37"/>
      <c r="D63" s="37"/>
    </row>
    <row r="64" spans="1:15">
      <c r="A64" s="17" t="s">
        <v>13</v>
      </c>
      <c r="B64" s="18" t="s">
        <v>100</v>
      </c>
      <c r="C64" s="18" t="s">
        <v>101</v>
      </c>
      <c r="D64" s="17" t="s">
        <v>102</v>
      </c>
      <c r="E64" s="17" t="s">
        <v>103</v>
      </c>
      <c r="F64" s="17" t="s">
        <v>104</v>
      </c>
      <c r="G64" s="17" t="s">
        <v>105</v>
      </c>
      <c r="H64" s="17" t="s">
        <v>106</v>
      </c>
      <c r="I64" s="17" t="s">
        <v>107</v>
      </c>
      <c r="J64" s="17" t="s">
        <v>108</v>
      </c>
      <c r="K64" s="17" t="s">
        <v>109</v>
      </c>
      <c r="L64" s="17" t="s">
        <v>110</v>
      </c>
      <c r="M64" s="17" t="s">
        <v>111</v>
      </c>
      <c r="N64" s="18" t="s">
        <v>112</v>
      </c>
      <c r="O64" s="17" t="s">
        <v>16</v>
      </c>
    </row>
    <row r="65" spans="1:15">
      <c r="A65" s="17" t="s">
        <v>14</v>
      </c>
      <c r="B65" s="19">
        <v>0</v>
      </c>
      <c r="C65" s="19">
        <v>36800</v>
      </c>
      <c r="D65" s="19">
        <v>70000</v>
      </c>
      <c r="E65" s="19">
        <v>70000</v>
      </c>
      <c r="F65" s="19">
        <v>75000</v>
      </c>
      <c r="G65" s="19">
        <v>72768</v>
      </c>
      <c r="H65" s="19"/>
      <c r="I65" s="19"/>
      <c r="J65" s="19"/>
      <c r="K65" s="19"/>
      <c r="L65" s="19"/>
      <c r="M65" s="19"/>
      <c r="N65" s="20"/>
      <c r="O65" s="20">
        <f>SUM(B65:N65)</f>
        <v>324568</v>
      </c>
    </row>
    <row r="66" spans="1:15">
      <c r="A66" s="17" t="s">
        <v>15</v>
      </c>
      <c r="B66" s="20">
        <v>0</v>
      </c>
      <c r="C66" s="20">
        <v>2448</v>
      </c>
      <c r="D66" s="20">
        <v>4590</v>
      </c>
      <c r="E66" s="20">
        <v>4590</v>
      </c>
      <c r="F66" s="20">
        <v>4590</v>
      </c>
      <c r="G66" s="20">
        <v>4590</v>
      </c>
      <c r="H66" s="20"/>
      <c r="I66" s="20"/>
      <c r="J66" s="20"/>
      <c r="K66" s="20"/>
      <c r="L66" s="20"/>
      <c r="M66" s="20"/>
      <c r="N66" s="20"/>
      <c r="O66" s="20"/>
    </row>
    <row r="67" spans="1:15">
      <c r="A67" s="17" t="s">
        <v>31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>
        <f>SUM(B67:N67)</f>
        <v>0</v>
      </c>
    </row>
    <row r="68" spans="1:15">
      <c r="A68" s="17" t="s">
        <v>32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>
      <c r="A69" s="17" t="s">
        <v>33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>
      <c r="A70" s="17" t="s">
        <v>34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>
      <c r="A71" s="17" t="s">
        <v>35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>
      <c r="A72" s="17" t="s">
        <v>17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</sheetData>
  <mergeCells count="2">
    <mergeCell ref="A63:D63"/>
    <mergeCell ref="A51:D51"/>
  </mergeCells>
  <phoneticPr fontId="4" type="noConversion"/>
  <pageMargins left="0.23622047244094491" right="0.23622047244094491" top="0.24" bottom="0.55000000000000004" header="0.17" footer="0.17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31"/>
  <sheetViews>
    <sheetView topLeftCell="A118" workbookViewId="0">
      <selection activeCell="E56" sqref="E56"/>
    </sheetView>
  </sheetViews>
  <sheetFormatPr defaultRowHeight="12.75"/>
  <cols>
    <col min="1" max="1" width="26.5703125" bestFit="1" customWidth="1"/>
    <col min="2" max="13" width="9.7109375" bestFit="1" customWidth="1"/>
    <col min="14" max="14" width="14.5703125" customWidth="1"/>
    <col min="15" max="15" width="10.5703125" bestFit="1" customWidth="1"/>
  </cols>
  <sheetData>
    <row r="1" spans="1:15">
      <c r="A1" s="16" t="s">
        <v>11</v>
      </c>
      <c r="B1" s="16"/>
      <c r="C1" s="16"/>
    </row>
    <row r="2" spans="1:15">
      <c r="A2" s="16" t="s">
        <v>12</v>
      </c>
      <c r="B2" s="16"/>
      <c r="C2" s="16"/>
    </row>
    <row r="3" spans="1:15">
      <c r="A3" s="17" t="s">
        <v>13</v>
      </c>
      <c r="B3" s="18" t="s">
        <v>63</v>
      </c>
      <c r="C3" s="18" t="s">
        <v>64</v>
      </c>
      <c r="D3" s="17" t="s">
        <v>65</v>
      </c>
      <c r="E3" s="17" t="s">
        <v>66</v>
      </c>
      <c r="F3" s="17" t="s">
        <v>67</v>
      </c>
      <c r="G3" s="17" t="s">
        <v>68</v>
      </c>
      <c r="H3" s="17" t="s">
        <v>69</v>
      </c>
      <c r="I3" s="17" t="s">
        <v>70</v>
      </c>
      <c r="J3" s="17" t="s">
        <v>71</v>
      </c>
      <c r="K3" s="17" t="s">
        <v>72</v>
      </c>
      <c r="L3" s="17" t="s">
        <v>73</v>
      </c>
      <c r="M3" s="17" t="s">
        <v>74</v>
      </c>
      <c r="N3" s="18" t="s">
        <v>75</v>
      </c>
      <c r="O3" s="17" t="s">
        <v>16</v>
      </c>
    </row>
    <row r="4" spans="1:15">
      <c r="A4" s="17" t="s">
        <v>14</v>
      </c>
      <c r="B4" s="19">
        <v>625120</v>
      </c>
      <c r="C4" s="19">
        <v>650776</v>
      </c>
      <c r="D4" s="19">
        <v>625591</v>
      </c>
      <c r="E4" s="19">
        <v>625591</v>
      </c>
      <c r="F4" s="19">
        <v>625591</v>
      </c>
      <c r="G4" s="19">
        <v>625591</v>
      </c>
      <c r="H4" s="19">
        <v>625591</v>
      </c>
      <c r="I4" s="19">
        <v>621000</v>
      </c>
      <c r="J4" s="19">
        <v>621000</v>
      </c>
      <c r="K4" s="19">
        <v>621000</v>
      </c>
      <c r="L4" s="19">
        <v>621000</v>
      </c>
      <c r="M4" s="19">
        <v>621000</v>
      </c>
      <c r="N4" s="20">
        <v>2030000</v>
      </c>
      <c r="O4" s="20">
        <f>SUM(B4:N4)</f>
        <v>9538851</v>
      </c>
    </row>
    <row r="5" spans="1:15">
      <c r="A5" s="17" t="s">
        <v>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>
      <c r="A6" s="17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>
      <c r="A7" s="17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>
      <c r="A8" s="17" t="s">
        <v>33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17" t="s">
        <v>38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17" t="s">
        <v>35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17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4" spans="1:15">
      <c r="A14" s="16" t="s">
        <v>76</v>
      </c>
      <c r="B14" s="16"/>
      <c r="C14" s="16"/>
    </row>
    <row r="15" spans="1:15">
      <c r="A15" s="17" t="s">
        <v>13</v>
      </c>
      <c r="B15" s="18" t="s">
        <v>63</v>
      </c>
      <c r="C15" s="18" t="s">
        <v>64</v>
      </c>
      <c r="D15" s="17" t="s">
        <v>65</v>
      </c>
      <c r="E15" s="17" t="s">
        <v>66</v>
      </c>
      <c r="F15" s="17" t="s">
        <v>67</v>
      </c>
      <c r="G15" s="17" t="s">
        <v>68</v>
      </c>
      <c r="H15" s="17" t="s">
        <v>69</v>
      </c>
      <c r="I15" s="17" t="s">
        <v>70</v>
      </c>
      <c r="J15" s="17" t="s">
        <v>71</v>
      </c>
      <c r="K15" s="17" t="s">
        <v>72</v>
      </c>
      <c r="L15" s="17" t="s">
        <v>73</v>
      </c>
      <c r="M15" s="17" t="s">
        <v>74</v>
      </c>
      <c r="N15" s="18" t="s">
        <v>75</v>
      </c>
      <c r="O15" s="17" t="s">
        <v>16</v>
      </c>
    </row>
    <row r="16" spans="1:15">
      <c r="A16" s="17" t="s">
        <v>14</v>
      </c>
      <c r="B16" s="19">
        <v>170958</v>
      </c>
      <c r="C16" s="19">
        <v>170958</v>
      </c>
      <c r="D16" s="19">
        <v>170958</v>
      </c>
      <c r="E16" s="19">
        <v>170958</v>
      </c>
      <c r="F16" s="19">
        <v>170958</v>
      </c>
      <c r="G16" s="19">
        <v>170958</v>
      </c>
      <c r="H16" s="19">
        <v>170958</v>
      </c>
      <c r="I16" s="19">
        <v>171000</v>
      </c>
      <c r="J16" s="19">
        <v>171000</v>
      </c>
      <c r="K16" s="19">
        <v>171000</v>
      </c>
      <c r="L16" s="19">
        <v>171000</v>
      </c>
      <c r="M16" s="19">
        <v>171000</v>
      </c>
      <c r="N16" s="20">
        <v>605000</v>
      </c>
      <c r="O16" s="20">
        <f>SUM(B16:N16)</f>
        <v>2656706</v>
      </c>
    </row>
    <row r="17" spans="1:15">
      <c r="A17" s="17" t="s">
        <v>15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>
      <c r="A18" s="17" t="s">
        <v>31</v>
      </c>
      <c r="B18" s="20">
        <v>9000</v>
      </c>
      <c r="C18" s="20">
        <v>9000</v>
      </c>
      <c r="D18" s="20">
        <v>9000</v>
      </c>
      <c r="E18" s="20">
        <v>9000</v>
      </c>
      <c r="F18" s="20">
        <v>9000</v>
      </c>
      <c r="G18" s="20">
        <v>9000</v>
      </c>
      <c r="H18" s="20">
        <v>9000</v>
      </c>
      <c r="I18" s="20">
        <v>9000</v>
      </c>
      <c r="J18" s="20">
        <v>9000</v>
      </c>
      <c r="K18" s="20">
        <v>9000</v>
      </c>
      <c r="L18" s="20">
        <v>9000</v>
      </c>
      <c r="M18" s="20">
        <v>9000</v>
      </c>
      <c r="N18" s="20"/>
      <c r="O18" s="20">
        <f>SUM(B18:N18)</f>
        <v>108000</v>
      </c>
    </row>
    <row r="19" spans="1:15">
      <c r="A19" s="17" t="s">
        <v>32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>
      <c r="A20" s="17" t="s">
        <v>33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s="17" t="s">
        <v>39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>
        <f>SUM(B21:N21)</f>
        <v>0</v>
      </c>
    </row>
    <row r="22" spans="1:15">
      <c r="A22" s="17" t="s">
        <v>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>
      <c r="A23" s="17" t="s">
        <v>17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6" spans="1:15">
      <c r="A26" s="16" t="s">
        <v>77</v>
      </c>
      <c r="B26" s="16"/>
      <c r="C26" s="16"/>
    </row>
    <row r="27" spans="1:15">
      <c r="A27" s="17" t="s">
        <v>13</v>
      </c>
      <c r="B27" s="18" t="s">
        <v>63</v>
      </c>
      <c r="C27" s="18" t="s">
        <v>64</v>
      </c>
      <c r="D27" s="17" t="s">
        <v>65</v>
      </c>
      <c r="E27" s="17" t="s">
        <v>66</v>
      </c>
      <c r="F27" s="17" t="s">
        <v>67</v>
      </c>
      <c r="G27" s="17" t="s">
        <v>68</v>
      </c>
      <c r="H27" s="17" t="s">
        <v>69</v>
      </c>
      <c r="I27" s="17" t="s">
        <v>70</v>
      </c>
      <c r="J27" s="17" t="s">
        <v>71</v>
      </c>
      <c r="K27" s="17" t="s">
        <v>72</v>
      </c>
      <c r="L27" s="17" t="s">
        <v>73</v>
      </c>
      <c r="M27" s="17" t="s">
        <v>74</v>
      </c>
      <c r="N27" s="18" t="s">
        <v>75</v>
      </c>
      <c r="O27" s="17" t="s">
        <v>16</v>
      </c>
    </row>
    <row r="28" spans="1:15">
      <c r="A28" s="17" t="s">
        <v>14</v>
      </c>
      <c r="B28" s="19">
        <v>67827</v>
      </c>
      <c r="C28" s="19">
        <v>107827</v>
      </c>
      <c r="D28" s="19">
        <v>107827</v>
      </c>
      <c r="E28" s="19">
        <v>107827</v>
      </c>
      <c r="F28" s="19">
        <v>107827</v>
      </c>
      <c r="G28" s="19">
        <v>107827</v>
      </c>
      <c r="H28" s="19">
        <v>107827</v>
      </c>
      <c r="I28" s="19">
        <v>107827</v>
      </c>
      <c r="J28" s="19">
        <v>107827</v>
      </c>
      <c r="K28" s="19">
        <v>107827</v>
      </c>
      <c r="L28" s="19">
        <v>107827</v>
      </c>
      <c r="M28" s="19">
        <v>107827</v>
      </c>
      <c r="N28" s="20">
        <v>782356</v>
      </c>
      <c r="O28" s="20">
        <f>SUM(B28:N28)</f>
        <v>2036280</v>
      </c>
    </row>
    <row r="29" spans="1:15">
      <c r="A29" s="17" t="s">
        <v>15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17" t="s">
        <v>31</v>
      </c>
      <c r="B30" s="20">
        <v>6606</v>
      </c>
      <c r="C30" s="20">
        <v>6606</v>
      </c>
      <c r="D30" s="20">
        <v>6606</v>
      </c>
      <c r="E30" s="20">
        <v>6606</v>
      </c>
      <c r="F30" s="20">
        <v>6606</v>
      </c>
      <c r="G30" s="20">
        <v>6606</v>
      </c>
      <c r="H30" s="20">
        <v>6606</v>
      </c>
      <c r="I30" s="20">
        <v>6606</v>
      </c>
      <c r="J30" s="20">
        <v>6606</v>
      </c>
      <c r="K30" s="20">
        <v>6606</v>
      </c>
      <c r="L30" s="20">
        <v>6606</v>
      </c>
      <c r="M30" s="20">
        <v>6606</v>
      </c>
      <c r="N30" s="20"/>
      <c r="O30" s="20">
        <f>SUM(B30:N30)</f>
        <v>79272</v>
      </c>
    </row>
    <row r="31" spans="1:15">
      <c r="A31" s="17" t="s">
        <v>32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>
      <c r="A32" s="17" t="s">
        <v>33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>
      <c r="A33" s="17" t="s">
        <v>34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17" t="s">
        <v>35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>
      <c r="A35" s="17" t="s">
        <v>17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8" spans="1:15">
      <c r="A38" s="16" t="s">
        <v>78</v>
      </c>
      <c r="B38" s="16"/>
      <c r="C38" s="16"/>
    </row>
    <row r="39" spans="1:15">
      <c r="A39" s="17" t="s">
        <v>13</v>
      </c>
      <c r="B39" s="18" t="s">
        <v>63</v>
      </c>
      <c r="C39" s="18" t="s">
        <v>64</v>
      </c>
      <c r="D39" s="17" t="s">
        <v>65</v>
      </c>
      <c r="E39" s="17" t="s">
        <v>66</v>
      </c>
      <c r="F39" s="17" t="s">
        <v>67</v>
      </c>
      <c r="G39" s="17" t="s">
        <v>68</v>
      </c>
      <c r="H39" s="17" t="s">
        <v>69</v>
      </c>
      <c r="I39" s="17" t="s">
        <v>70</v>
      </c>
      <c r="J39" s="17" t="s">
        <v>71</v>
      </c>
      <c r="K39" s="17" t="s">
        <v>72</v>
      </c>
      <c r="L39" s="17" t="s">
        <v>73</v>
      </c>
      <c r="M39" s="17" t="s">
        <v>74</v>
      </c>
      <c r="N39" s="18" t="s">
        <v>75</v>
      </c>
      <c r="O39" s="17" t="s">
        <v>16</v>
      </c>
    </row>
    <row r="40" spans="1:15">
      <c r="A40" s="17" t="s">
        <v>14</v>
      </c>
      <c r="B40" s="19">
        <v>104907</v>
      </c>
      <c r="C40" s="19">
        <v>104907</v>
      </c>
      <c r="D40" s="19">
        <v>104907</v>
      </c>
      <c r="E40" s="19">
        <v>104907</v>
      </c>
      <c r="F40" s="19">
        <v>104907</v>
      </c>
      <c r="G40" s="19">
        <v>104907</v>
      </c>
      <c r="H40" s="19">
        <v>104907</v>
      </c>
      <c r="I40" s="19">
        <v>104907</v>
      </c>
      <c r="J40" s="19">
        <v>104907</v>
      </c>
      <c r="K40" s="19">
        <v>104907</v>
      </c>
      <c r="L40" s="19">
        <v>104907</v>
      </c>
      <c r="M40" s="19">
        <v>104907</v>
      </c>
      <c r="N40" s="20">
        <v>1277012</v>
      </c>
      <c r="O40" s="20">
        <f>SUM(B40:N40)</f>
        <v>2535896</v>
      </c>
    </row>
    <row r="41" spans="1:15">
      <c r="A41" s="17" t="s">
        <v>15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>
      <c r="A42" s="17" t="s">
        <v>31</v>
      </c>
      <c r="B42" s="20">
        <v>8874</v>
      </c>
      <c r="C42" s="20">
        <v>8874</v>
      </c>
      <c r="D42" s="20">
        <v>8874</v>
      </c>
      <c r="E42" s="20">
        <v>8874</v>
      </c>
      <c r="F42" s="20">
        <v>8874</v>
      </c>
      <c r="G42" s="20">
        <v>8874</v>
      </c>
      <c r="H42" s="20">
        <v>8874</v>
      </c>
      <c r="I42" s="20">
        <v>8874</v>
      </c>
      <c r="J42" s="20">
        <v>8874</v>
      </c>
      <c r="K42" s="20">
        <v>8874</v>
      </c>
      <c r="L42" s="20">
        <v>8874</v>
      </c>
      <c r="M42" s="20">
        <v>8874</v>
      </c>
      <c r="N42" s="20"/>
      <c r="O42" s="20">
        <f>SUM(B42:N42)</f>
        <v>106488</v>
      </c>
    </row>
    <row r="43" spans="1:15">
      <c r="A43" s="17" t="s">
        <v>32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>
      <c r="A44" s="17" t="s">
        <v>33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>
      <c r="A45" s="17" t="s">
        <v>34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>
      <c r="A46" s="17" t="s">
        <v>35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>
      <c r="A47" s="17" t="s">
        <v>17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50" spans="1:15">
      <c r="A50" s="37" t="s">
        <v>79</v>
      </c>
      <c r="B50" s="37"/>
      <c r="C50" s="37"/>
      <c r="D50" s="37"/>
    </row>
    <row r="51" spans="1:15">
      <c r="A51" s="17" t="s">
        <v>13</v>
      </c>
      <c r="B51" s="18" t="s">
        <v>63</v>
      </c>
      <c r="C51" s="18" t="s">
        <v>64</v>
      </c>
      <c r="D51" s="17" t="s">
        <v>65</v>
      </c>
      <c r="E51" s="17" t="s">
        <v>66</v>
      </c>
      <c r="F51" s="17" t="s">
        <v>67</v>
      </c>
      <c r="G51" s="17" t="s">
        <v>68</v>
      </c>
      <c r="H51" s="17" t="s">
        <v>69</v>
      </c>
      <c r="I51" s="17" t="s">
        <v>70</v>
      </c>
      <c r="J51" s="17" t="s">
        <v>71</v>
      </c>
      <c r="K51" s="17" t="s">
        <v>72</v>
      </c>
      <c r="L51" s="17" t="s">
        <v>73</v>
      </c>
      <c r="M51" s="17" t="s">
        <v>74</v>
      </c>
      <c r="N51" s="18" t="s">
        <v>75</v>
      </c>
      <c r="O51" s="17" t="s">
        <v>16</v>
      </c>
    </row>
    <row r="52" spans="1:15">
      <c r="A52" s="17" t="s">
        <v>14</v>
      </c>
      <c r="B52" s="19">
        <v>102507</v>
      </c>
      <c r="C52" s="19">
        <v>102507</v>
      </c>
      <c r="D52" s="19">
        <v>102507</v>
      </c>
      <c r="E52" s="19">
        <v>102507</v>
      </c>
      <c r="F52" s="19">
        <v>102507</v>
      </c>
      <c r="G52" s="19">
        <v>102507</v>
      </c>
      <c r="H52" s="19">
        <v>102507</v>
      </c>
      <c r="I52" s="19">
        <v>92507</v>
      </c>
      <c r="J52" s="19">
        <v>92507</v>
      </c>
      <c r="K52" s="19">
        <v>92507</v>
      </c>
      <c r="L52" s="19">
        <v>92507</v>
      </c>
      <c r="M52" s="19">
        <v>92507</v>
      </c>
      <c r="N52" s="20">
        <v>981808</v>
      </c>
      <c r="O52" s="20">
        <f>SUM(B52:N52)</f>
        <v>2161892</v>
      </c>
    </row>
    <row r="53" spans="1:15">
      <c r="A53" s="17" t="s">
        <v>15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>
      <c r="A54" s="17" t="s">
        <v>31</v>
      </c>
      <c r="B54" s="20">
        <v>9000</v>
      </c>
      <c r="C54" s="20">
        <v>9000</v>
      </c>
      <c r="D54" s="20">
        <v>9000</v>
      </c>
      <c r="E54" s="20">
        <v>9000</v>
      </c>
      <c r="F54" s="20">
        <v>9000</v>
      </c>
      <c r="G54" s="20">
        <v>9000</v>
      </c>
      <c r="H54" s="20">
        <v>9000</v>
      </c>
      <c r="I54" s="20">
        <v>9000</v>
      </c>
      <c r="J54" s="20">
        <v>9000</v>
      </c>
      <c r="K54" s="20">
        <v>9000</v>
      </c>
      <c r="L54" s="20">
        <v>9000</v>
      </c>
      <c r="M54" s="20">
        <v>9000</v>
      </c>
      <c r="N54" s="20"/>
      <c r="O54" s="20">
        <f>SUM(B54:N54)</f>
        <v>108000</v>
      </c>
    </row>
    <row r="55" spans="1:15">
      <c r="A55" s="17" t="s">
        <v>32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>
      <c r="A56" s="17" t="s">
        <v>33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>
      <c r="A57" s="17" t="s">
        <v>34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>
      <c r="A58" s="17" t="s">
        <v>35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>
      <c r="A59" s="17" t="s">
        <v>17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2" spans="1:15">
      <c r="A62" s="37" t="s">
        <v>80</v>
      </c>
      <c r="B62" s="37"/>
      <c r="C62" s="37"/>
      <c r="D62" s="37"/>
    </row>
    <row r="63" spans="1:15">
      <c r="A63" s="17" t="s">
        <v>13</v>
      </c>
      <c r="B63" s="18" t="s">
        <v>63</v>
      </c>
      <c r="C63" s="18" t="s">
        <v>64</v>
      </c>
      <c r="D63" s="17" t="s">
        <v>65</v>
      </c>
      <c r="E63" s="17" t="s">
        <v>66</v>
      </c>
      <c r="F63" s="17" t="s">
        <v>67</v>
      </c>
      <c r="G63" s="17" t="s">
        <v>68</v>
      </c>
      <c r="H63" s="17" t="s">
        <v>69</v>
      </c>
      <c r="I63" s="17" t="s">
        <v>70</v>
      </c>
      <c r="J63" s="17" t="s">
        <v>71</v>
      </c>
      <c r="K63" s="17" t="s">
        <v>72</v>
      </c>
      <c r="L63" s="17" t="s">
        <v>73</v>
      </c>
      <c r="M63" s="17" t="s">
        <v>74</v>
      </c>
      <c r="N63" s="18" t="s">
        <v>75</v>
      </c>
      <c r="O63" s="17" t="s">
        <v>16</v>
      </c>
    </row>
    <row r="64" spans="1:15">
      <c r="A64" s="17" t="s">
        <v>14</v>
      </c>
      <c r="B64" s="19">
        <v>113414</v>
      </c>
      <c r="C64" s="19">
        <v>113414</v>
      </c>
      <c r="D64" s="19">
        <v>113414</v>
      </c>
      <c r="E64" s="19">
        <v>113414</v>
      </c>
      <c r="F64" s="19">
        <v>113014</v>
      </c>
      <c r="G64" s="19">
        <v>113414</v>
      </c>
      <c r="H64" s="19">
        <v>113414</v>
      </c>
      <c r="I64" s="19">
        <v>113414</v>
      </c>
      <c r="J64" s="19">
        <v>113414</v>
      </c>
      <c r="K64" s="19">
        <v>113414</v>
      </c>
      <c r="L64" s="19">
        <v>112952</v>
      </c>
      <c r="M64" s="19">
        <v>120943</v>
      </c>
      <c r="N64" s="20">
        <v>419927</v>
      </c>
      <c r="O64" s="20">
        <f>SUM(B64:N64)</f>
        <v>1787562</v>
      </c>
    </row>
    <row r="65" spans="1:15">
      <c r="A65" s="17" t="s">
        <v>15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>
      <c r="A66" s="17" t="s">
        <v>31</v>
      </c>
      <c r="B66" s="20">
        <v>7902</v>
      </c>
      <c r="C66" s="20">
        <v>7902</v>
      </c>
      <c r="D66" s="20">
        <v>7902</v>
      </c>
      <c r="E66" s="20">
        <v>7902</v>
      </c>
      <c r="F66" s="20">
        <v>7902</v>
      </c>
      <c r="G66" s="20">
        <v>7902</v>
      </c>
      <c r="H66" s="20">
        <v>7902</v>
      </c>
      <c r="I66" s="20">
        <v>7902</v>
      </c>
      <c r="J66" s="20">
        <v>7902</v>
      </c>
      <c r="K66" s="20">
        <v>7902</v>
      </c>
      <c r="L66" s="20">
        <v>7902</v>
      </c>
      <c r="M66" s="20">
        <v>7902</v>
      </c>
      <c r="N66" s="20"/>
      <c r="O66" s="20">
        <f>SUM(B66:N66)</f>
        <v>94824</v>
      </c>
    </row>
    <row r="67" spans="1:15">
      <c r="A67" s="17" t="s">
        <v>32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>
      <c r="A68" s="17" t="s">
        <v>33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>
      <c r="A69" s="17" t="s">
        <v>34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>
      <c r="A70" s="17" t="s">
        <v>35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>
      <c r="A71" s="17" t="s">
        <v>17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4" spans="1:15">
      <c r="A74" s="37" t="s">
        <v>81</v>
      </c>
      <c r="B74" s="37"/>
      <c r="C74" s="37"/>
      <c r="D74" s="37"/>
    </row>
    <row r="75" spans="1:15">
      <c r="A75" s="17" t="s">
        <v>13</v>
      </c>
      <c r="B75" s="18" t="s">
        <v>63</v>
      </c>
      <c r="C75" s="18" t="s">
        <v>64</v>
      </c>
      <c r="D75" s="17" t="s">
        <v>65</v>
      </c>
      <c r="E75" s="17" t="s">
        <v>66</v>
      </c>
      <c r="F75" s="17" t="s">
        <v>67</v>
      </c>
      <c r="G75" s="17" t="s">
        <v>68</v>
      </c>
      <c r="H75" s="17" t="s">
        <v>69</v>
      </c>
      <c r="I75" s="17" t="s">
        <v>70</v>
      </c>
      <c r="J75" s="17" t="s">
        <v>71</v>
      </c>
      <c r="K75" s="17" t="s">
        <v>72</v>
      </c>
      <c r="L75" s="17" t="s">
        <v>73</v>
      </c>
      <c r="M75" s="17" t="s">
        <v>74</v>
      </c>
      <c r="N75" s="18" t="s">
        <v>75</v>
      </c>
      <c r="O75" s="17" t="s">
        <v>16</v>
      </c>
    </row>
    <row r="76" spans="1:15">
      <c r="A76" s="17" t="s">
        <v>14</v>
      </c>
      <c r="B76" s="19">
        <v>100045</v>
      </c>
      <c r="C76" s="19">
        <v>100045</v>
      </c>
      <c r="D76" s="19">
        <v>100045</v>
      </c>
      <c r="E76" s="19">
        <v>100045</v>
      </c>
      <c r="F76" s="19">
        <v>100045</v>
      </c>
      <c r="G76" s="19">
        <v>100045</v>
      </c>
      <c r="H76" s="19">
        <v>100045</v>
      </c>
      <c r="I76" s="19">
        <v>100045</v>
      </c>
      <c r="J76" s="19">
        <v>100045</v>
      </c>
      <c r="K76" s="19">
        <v>100045</v>
      </c>
      <c r="L76" s="19">
        <v>99645</v>
      </c>
      <c r="M76" s="19">
        <v>98013</v>
      </c>
      <c r="N76" s="20">
        <v>383663</v>
      </c>
      <c r="O76" s="20">
        <f>SUM(B76:N76)</f>
        <v>1581771</v>
      </c>
    </row>
    <row r="77" spans="1:15">
      <c r="A77" s="17" t="s">
        <v>15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>
      <c r="A78" s="17" t="s">
        <v>31</v>
      </c>
      <c r="B78" s="20">
        <v>6930</v>
      </c>
      <c r="C78" s="20">
        <v>6930</v>
      </c>
      <c r="D78" s="20">
        <v>6930</v>
      </c>
      <c r="E78" s="20">
        <v>6930</v>
      </c>
      <c r="F78" s="20">
        <v>6930</v>
      </c>
      <c r="G78" s="20">
        <v>6930</v>
      </c>
      <c r="H78" s="20">
        <v>6930</v>
      </c>
      <c r="I78" s="20">
        <v>6930</v>
      </c>
      <c r="J78" s="20">
        <v>6930</v>
      </c>
      <c r="K78" s="20">
        <v>6930</v>
      </c>
      <c r="L78" s="20">
        <v>6930</v>
      </c>
      <c r="M78" s="20">
        <v>6930</v>
      </c>
      <c r="N78" s="20"/>
      <c r="O78" s="20">
        <f>SUM(B78:N78)</f>
        <v>83160</v>
      </c>
    </row>
    <row r="79" spans="1:15">
      <c r="A79" s="17" t="s">
        <v>32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>
      <c r="A80" s="17" t="s">
        <v>33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>
      <c r="A81" s="17" t="s">
        <v>34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>
      <c r="A82" s="17" t="s">
        <v>35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>
      <c r="A83" s="17" t="s">
        <v>17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6" spans="1:15">
      <c r="A86" s="37" t="s">
        <v>82</v>
      </c>
      <c r="B86" s="37"/>
      <c r="C86" s="37"/>
      <c r="D86" s="37"/>
    </row>
    <row r="87" spans="1:15">
      <c r="A87" s="17" t="s">
        <v>13</v>
      </c>
      <c r="B87" s="18" t="s">
        <v>63</v>
      </c>
      <c r="C87" s="18" t="s">
        <v>64</v>
      </c>
      <c r="D87" s="17" t="s">
        <v>65</v>
      </c>
      <c r="E87" s="17" t="s">
        <v>66</v>
      </c>
      <c r="F87" s="17" t="s">
        <v>67</v>
      </c>
      <c r="G87" s="17" t="s">
        <v>68</v>
      </c>
      <c r="H87" s="17" t="s">
        <v>69</v>
      </c>
      <c r="I87" s="17" t="s">
        <v>70</v>
      </c>
      <c r="J87" s="17" t="s">
        <v>71</v>
      </c>
      <c r="K87" s="17" t="s">
        <v>72</v>
      </c>
      <c r="L87" s="17" t="s">
        <v>73</v>
      </c>
      <c r="M87" s="17" t="s">
        <v>74</v>
      </c>
      <c r="N87" s="18" t="s">
        <v>75</v>
      </c>
      <c r="O87" s="17" t="s">
        <v>16</v>
      </c>
    </row>
    <row r="88" spans="1:15">
      <c r="A88" s="17" t="s">
        <v>14</v>
      </c>
      <c r="B88" s="19">
        <v>72520</v>
      </c>
      <c r="C88" s="19">
        <v>69106</v>
      </c>
      <c r="D88" s="19">
        <v>87333</v>
      </c>
      <c r="E88" s="19">
        <v>104936</v>
      </c>
      <c r="F88" s="19">
        <v>90692</v>
      </c>
      <c r="G88" s="19">
        <v>89567</v>
      </c>
      <c r="H88" s="19">
        <v>70422</v>
      </c>
      <c r="I88" s="19">
        <v>80651</v>
      </c>
      <c r="J88" s="19">
        <v>80728</v>
      </c>
      <c r="K88" s="19">
        <v>80553</v>
      </c>
      <c r="L88" s="19">
        <v>75127</v>
      </c>
      <c r="M88" s="19">
        <v>77572</v>
      </c>
      <c r="N88" s="20">
        <v>290070</v>
      </c>
      <c r="O88" s="20">
        <f>SUM(B88:N88)</f>
        <v>1269277</v>
      </c>
    </row>
    <row r="89" spans="1:15">
      <c r="A89" s="17" t="s">
        <v>15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>
      <c r="A90" s="17" t="s">
        <v>31</v>
      </c>
      <c r="B90" s="20">
        <v>5796</v>
      </c>
      <c r="C90" s="20">
        <v>5796</v>
      </c>
      <c r="D90" s="20">
        <v>5796</v>
      </c>
      <c r="E90" s="20">
        <v>5796</v>
      </c>
      <c r="F90" s="20">
        <v>5796</v>
      </c>
      <c r="G90" s="20">
        <v>5796</v>
      </c>
      <c r="H90" s="20">
        <v>5796</v>
      </c>
      <c r="I90" s="20">
        <v>5796</v>
      </c>
      <c r="J90" s="20">
        <v>5796</v>
      </c>
      <c r="K90" s="20">
        <v>5796</v>
      </c>
      <c r="L90" s="20">
        <v>5796</v>
      </c>
      <c r="M90" s="20">
        <v>5796</v>
      </c>
      <c r="N90" s="20"/>
      <c r="O90" s="20">
        <f>SUM(B90:N90)</f>
        <v>69552</v>
      </c>
    </row>
    <row r="91" spans="1:15">
      <c r="A91" s="17" t="s">
        <v>32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>
      <c r="A92" s="17" t="s">
        <v>33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>
      <c r="A93" s="17" t="s">
        <v>34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>
      <c r="A94" s="17" t="s">
        <v>35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>
      <c r="A95" s="17" t="s">
        <v>17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8" spans="1:15">
      <c r="A98" s="37" t="s">
        <v>83</v>
      </c>
      <c r="B98" s="37"/>
      <c r="C98" s="37"/>
      <c r="D98" s="37"/>
    </row>
    <row r="99" spans="1:15">
      <c r="A99" s="17" t="s">
        <v>13</v>
      </c>
      <c r="B99" s="18" t="s">
        <v>63</v>
      </c>
      <c r="C99" s="18" t="s">
        <v>64</v>
      </c>
      <c r="D99" s="17" t="s">
        <v>65</v>
      </c>
      <c r="E99" s="17" t="s">
        <v>66</v>
      </c>
      <c r="F99" s="17" t="s">
        <v>67</v>
      </c>
      <c r="G99" s="17" t="s">
        <v>68</v>
      </c>
      <c r="H99" s="17" t="s">
        <v>69</v>
      </c>
      <c r="I99" s="17" t="s">
        <v>70</v>
      </c>
      <c r="J99" s="17" t="s">
        <v>71</v>
      </c>
      <c r="K99" s="17" t="s">
        <v>72</v>
      </c>
      <c r="L99" s="17" t="s">
        <v>73</v>
      </c>
      <c r="M99" s="17" t="s">
        <v>74</v>
      </c>
      <c r="N99" s="18" t="s">
        <v>75</v>
      </c>
      <c r="O99" s="17" t="s">
        <v>16</v>
      </c>
    </row>
    <row r="100" spans="1:15">
      <c r="A100" s="17" t="s">
        <v>14</v>
      </c>
      <c r="B100" s="19">
        <v>62601</v>
      </c>
      <c r="C100" s="19">
        <v>59608</v>
      </c>
      <c r="D100" s="19">
        <v>58966</v>
      </c>
      <c r="E100" s="19">
        <v>63445</v>
      </c>
      <c r="F100" s="19">
        <v>68640</v>
      </c>
      <c r="G100" s="19">
        <v>65138</v>
      </c>
      <c r="H100" s="19">
        <v>68052</v>
      </c>
      <c r="I100" s="19">
        <v>62800</v>
      </c>
      <c r="J100" s="19">
        <v>58419</v>
      </c>
      <c r="K100" s="19">
        <v>53477</v>
      </c>
      <c r="L100" s="19">
        <v>57069</v>
      </c>
      <c r="M100" s="19">
        <v>59580</v>
      </c>
      <c r="N100" s="20">
        <v>239200</v>
      </c>
      <c r="O100" s="20">
        <f>SUM(B100:N100)</f>
        <v>976995</v>
      </c>
    </row>
    <row r="101" spans="1:15">
      <c r="A101" s="17" t="s">
        <v>15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>
      <c r="A102" s="17" t="s">
        <v>31</v>
      </c>
      <c r="B102" s="20">
        <v>3828</v>
      </c>
      <c r="C102" s="20">
        <v>3828</v>
      </c>
      <c r="D102" s="20">
        <v>3828</v>
      </c>
      <c r="E102" s="20">
        <v>3828</v>
      </c>
      <c r="F102" s="20">
        <v>3828</v>
      </c>
      <c r="G102" s="20">
        <v>3828</v>
      </c>
      <c r="H102" s="20">
        <v>3828</v>
      </c>
      <c r="I102" s="20">
        <v>3828</v>
      </c>
      <c r="J102" s="20">
        <v>3828</v>
      </c>
      <c r="K102" s="20">
        <v>3828</v>
      </c>
      <c r="L102" s="20">
        <v>3828</v>
      </c>
      <c r="M102" s="20">
        <v>3828</v>
      </c>
      <c r="N102" s="20"/>
      <c r="O102" s="20">
        <f>SUM(B102:N102)</f>
        <v>45936</v>
      </c>
    </row>
    <row r="103" spans="1:15">
      <c r="A103" s="17" t="s">
        <v>32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>
      <c r="A104" s="17" t="s">
        <v>33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>
      <c r="A105" s="17" t="s">
        <v>34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5">
      <c r="A106" s="17" t="s">
        <v>35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5">
      <c r="A107" s="17" t="s">
        <v>17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10" spans="1:15">
      <c r="A110" s="37" t="s">
        <v>84</v>
      </c>
      <c r="B110" s="37"/>
      <c r="C110" s="37"/>
      <c r="D110" s="37"/>
    </row>
    <row r="111" spans="1:15">
      <c r="A111" s="17" t="s">
        <v>13</v>
      </c>
      <c r="B111" s="18" t="s">
        <v>63</v>
      </c>
      <c r="C111" s="18" t="s">
        <v>64</v>
      </c>
      <c r="D111" s="17" t="s">
        <v>65</v>
      </c>
      <c r="E111" s="17" t="s">
        <v>66</v>
      </c>
      <c r="F111" s="17" t="s">
        <v>67</v>
      </c>
      <c r="G111" s="17" t="s">
        <v>68</v>
      </c>
      <c r="H111" s="17" t="s">
        <v>69</v>
      </c>
      <c r="I111" s="17" t="s">
        <v>70</v>
      </c>
      <c r="J111" s="17" t="s">
        <v>71</v>
      </c>
      <c r="K111" s="17" t="s">
        <v>72</v>
      </c>
      <c r="L111" s="17" t="s">
        <v>73</v>
      </c>
      <c r="M111" s="17" t="s">
        <v>74</v>
      </c>
      <c r="N111" s="18" t="s">
        <v>75</v>
      </c>
      <c r="O111" s="17" t="s">
        <v>16</v>
      </c>
    </row>
    <row r="112" spans="1:15">
      <c r="A112" s="17" t="s">
        <v>14</v>
      </c>
      <c r="B112" s="19">
        <v>63372</v>
      </c>
      <c r="C112" s="19">
        <v>73080</v>
      </c>
      <c r="D112" s="19">
        <v>63572</v>
      </c>
      <c r="E112" s="19">
        <v>73580</v>
      </c>
      <c r="F112" s="19">
        <v>63372</v>
      </c>
      <c r="G112" s="19">
        <v>76244</v>
      </c>
      <c r="H112" s="19">
        <v>63572</v>
      </c>
      <c r="I112" s="19">
        <v>64394</v>
      </c>
      <c r="J112" s="19">
        <v>77772</v>
      </c>
      <c r="K112" s="19">
        <v>63572</v>
      </c>
      <c r="L112" s="19">
        <v>63572</v>
      </c>
      <c r="M112" s="19">
        <v>63572</v>
      </c>
      <c r="N112" s="20">
        <v>337908</v>
      </c>
      <c r="O112" s="20">
        <f>SUM(B112:N112)</f>
        <v>1147582</v>
      </c>
    </row>
    <row r="113" spans="1:15">
      <c r="A113" s="17" t="s">
        <v>15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</row>
    <row r="114" spans="1:15">
      <c r="A114" s="17" t="s">
        <v>31</v>
      </c>
      <c r="B114" s="20">
        <v>5526</v>
      </c>
      <c r="C114" s="20">
        <v>5526</v>
      </c>
      <c r="D114" s="20">
        <v>5526</v>
      </c>
      <c r="E114" s="20">
        <v>5526</v>
      </c>
      <c r="F114" s="20">
        <v>5526</v>
      </c>
      <c r="G114" s="20">
        <v>5526</v>
      </c>
      <c r="H114" s="20">
        <v>5526</v>
      </c>
      <c r="I114" s="20">
        <v>5526</v>
      </c>
      <c r="J114" s="20">
        <v>5526</v>
      </c>
      <c r="K114" s="20">
        <v>5526</v>
      </c>
      <c r="L114" s="20">
        <v>5526</v>
      </c>
      <c r="M114" s="20">
        <v>5526</v>
      </c>
      <c r="N114" s="20"/>
      <c r="O114" s="20">
        <f>SUM(B114:N114)</f>
        <v>66312</v>
      </c>
    </row>
    <row r="115" spans="1:15">
      <c r="A115" s="17" t="s">
        <v>32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</row>
    <row r="116" spans="1:15">
      <c r="A116" s="17" t="s">
        <v>33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5">
      <c r="A117" s="17" t="s">
        <v>34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5">
      <c r="A118" s="17" t="s">
        <v>35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5">
      <c r="A119" s="17" t="s">
        <v>17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2" spans="1:15">
      <c r="A122" s="37" t="s">
        <v>85</v>
      </c>
      <c r="B122" s="37"/>
      <c r="C122" s="37"/>
      <c r="D122" s="37"/>
    </row>
    <row r="123" spans="1:15">
      <c r="A123" s="17" t="s">
        <v>13</v>
      </c>
      <c r="B123" s="18" t="s">
        <v>63</v>
      </c>
      <c r="C123" s="18" t="s">
        <v>64</v>
      </c>
      <c r="D123" s="17" t="s">
        <v>65</v>
      </c>
      <c r="E123" s="17" t="s">
        <v>66</v>
      </c>
      <c r="F123" s="17" t="s">
        <v>67</v>
      </c>
      <c r="G123" s="17" t="s">
        <v>68</v>
      </c>
      <c r="H123" s="17" t="s">
        <v>69</v>
      </c>
      <c r="I123" s="17" t="s">
        <v>70</v>
      </c>
      <c r="J123" s="17" t="s">
        <v>71</v>
      </c>
      <c r="K123" s="17" t="s">
        <v>72</v>
      </c>
      <c r="L123" s="17" t="s">
        <v>73</v>
      </c>
      <c r="M123" s="17" t="s">
        <v>74</v>
      </c>
      <c r="N123" s="18" t="s">
        <v>75</v>
      </c>
      <c r="O123" s="17" t="s">
        <v>16</v>
      </c>
    </row>
    <row r="124" spans="1:15">
      <c r="A124" s="17" t="s">
        <v>14</v>
      </c>
      <c r="B124" s="19">
        <v>57337</v>
      </c>
      <c r="C124" s="19">
        <v>55010</v>
      </c>
      <c r="D124" s="19">
        <v>55010</v>
      </c>
      <c r="E124" s="19">
        <v>57182</v>
      </c>
      <c r="F124" s="19">
        <v>54810</v>
      </c>
      <c r="G124" s="19">
        <v>55010</v>
      </c>
      <c r="H124" s="19">
        <v>55697</v>
      </c>
      <c r="I124" s="19">
        <v>55010</v>
      </c>
      <c r="J124" s="19">
        <v>55010</v>
      </c>
      <c r="K124" s="19">
        <v>56197</v>
      </c>
      <c r="L124" s="19">
        <v>55010</v>
      </c>
      <c r="M124" s="19">
        <v>57456</v>
      </c>
      <c r="N124" s="20">
        <v>274275</v>
      </c>
      <c r="O124" s="20">
        <f>SUM(B124:N124)</f>
        <v>943014</v>
      </c>
    </row>
    <row r="125" spans="1:15">
      <c r="A125" s="17" t="s">
        <v>15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</row>
    <row r="126" spans="1:15">
      <c r="A126" s="17" t="s">
        <v>31</v>
      </c>
      <c r="B126" s="20">
        <v>3324</v>
      </c>
      <c r="C126" s="20">
        <v>3324</v>
      </c>
      <c r="D126" s="20">
        <v>3324</v>
      </c>
      <c r="E126" s="20">
        <v>3324</v>
      </c>
      <c r="F126" s="20">
        <v>3324</v>
      </c>
      <c r="G126" s="20">
        <v>3324</v>
      </c>
      <c r="H126" s="20">
        <v>3324</v>
      </c>
      <c r="I126" s="20">
        <v>3324</v>
      </c>
      <c r="J126" s="20">
        <v>3324</v>
      </c>
      <c r="K126" s="20">
        <v>3324</v>
      </c>
      <c r="L126" s="20">
        <v>3324</v>
      </c>
      <c r="M126" s="20">
        <v>3324</v>
      </c>
      <c r="N126" s="20"/>
      <c r="O126" s="20">
        <f>SUM(B126:N126)</f>
        <v>39888</v>
      </c>
    </row>
    <row r="127" spans="1:15">
      <c r="A127" s="17" t="s">
        <v>32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>
      <c r="A128" s="17" t="s">
        <v>33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5">
      <c r="A129" s="17" t="s">
        <v>34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>
      <c r="A130" s="17" t="s">
        <v>35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>
      <c r="A131" s="17" t="s">
        <v>17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</sheetData>
  <mergeCells count="7">
    <mergeCell ref="A122:D122"/>
    <mergeCell ref="A50:D50"/>
    <mergeCell ref="A62:D62"/>
    <mergeCell ref="A74:D74"/>
    <mergeCell ref="A86:D86"/>
    <mergeCell ref="A98:D98"/>
    <mergeCell ref="A110:D110"/>
  </mergeCells>
  <phoneticPr fontId="4" type="noConversion"/>
  <pageMargins left="0.23622047244094491" right="0.23622047244094491" top="0.24" bottom="0.55000000000000004" header="0.17" footer="0.17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32"/>
  <sheetViews>
    <sheetView topLeftCell="A121" workbookViewId="0">
      <selection activeCell="E140" sqref="E140"/>
    </sheetView>
  </sheetViews>
  <sheetFormatPr defaultRowHeight="12.75"/>
  <cols>
    <col min="1" max="1" width="26.5703125" bestFit="1" customWidth="1"/>
    <col min="2" max="13" width="9.7109375" bestFit="1" customWidth="1"/>
    <col min="14" max="14" width="12" customWidth="1"/>
    <col min="15" max="15" width="10.5703125" bestFit="1" customWidth="1"/>
  </cols>
  <sheetData>
    <row r="1" spans="1:15">
      <c r="A1" s="16" t="s">
        <v>11</v>
      </c>
      <c r="B1" s="16"/>
      <c r="C1" s="16"/>
    </row>
    <row r="2" spans="1:15">
      <c r="A2" s="16" t="s">
        <v>12</v>
      </c>
      <c r="B2" s="16"/>
      <c r="C2" s="16"/>
    </row>
    <row r="3" spans="1:15">
      <c r="A3" s="17" t="s">
        <v>13</v>
      </c>
      <c r="B3" s="18" t="s">
        <v>50</v>
      </c>
      <c r="C3" s="18" t="s">
        <v>51</v>
      </c>
      <c r="D3" s="17" t="s">
        <v>52</v>
      </c>
      <c r="E3" s="17" t="s">
        <v>53</v>
      </c>
      <c r="F3" s="17" t="s">
        <v>54</v>
      </c>
      <c r="G3" s="17" t="s">
        <v>55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60</v>
      </c>
      <c r="M3" s="17" t="s">
        <v>61</v>
      </c>
      <c r="N3" s="18" t="s">
        <v>62</v>
      </c>
      <c r="O3" s="17" t="s">
        <v>16</v>
      </c>
    </row>
    <row r="4" spans="1:15">
      <c r="A4" s="17" t="s">
        <v>14</v>
      </c>
      <c r="B4" s="19">
        <v>504734</v>
      </c>
      <c r="C4" s="19">
        <v>504734</v>
      </c>
      <c r="D4" s="19">
        <v>504734</v>
      </c>
      <c r="E4" s="19">
        <f>625120+10000</f>
        <v>635120</v>
      </c>
      <c r="F4" s="19">
        <v>625120</v>
      </c>
      <c r="G4" s="19">
        <f>625120+10000</f>
        <v>635120</v>
      </c>
      <c r="H4" s="19">
        <v>625120</v>
      </c>
      <c r="I4" s="19">
        <v>625120</v>
      </c>
      <c r="J4" s="19">
        <f>625120+10000</f>
        <v>635120</v>
      </c>
      <c r="K4" s="19">
        <v>625120</v>
      </c>
      <c r="L4" s="19">
        <v>625120</v>
      </c>
      <c r="M4" s="19">
        <v>625120</v>
      </c>
      <c r="N4" s="20">
        <v>2000000</v>
      </c>
      <c r="O4" s="20">
        <f>SUM(B4:N4)</f>
        <v>9170282</v>
      </c>
    </row>
    <row r="5" spans="1:15">
      <c r="A5" s="17" t="s">
        <v>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>
      <c r="A6" s="17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>
      <c r="A7" s="17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>
      <c r="A8" s="17" t="s">
        <v>33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17" t="s">
        <v>38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17" t="s">
        <v>35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17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4" spans="1:15">
      <c r="A14" s="16" t="s">
        <v>11</v>
      </c>
      <c r="B14" s="16"/>
      <c r="C14" s="16"/>
    </row>
    <row r="15" spans="1:15">
      <c r="A15" s="16" t="s">
        <v>37</v>
      </c>
      <c r="B15" s="16"/>
      <c r="C15" s="16"/>
    </row>
    <row r="16" spans="1:15">
      <c r="A16" s="17" t="s">
        <v>13</v>
      </c>
      <c r="B16" s="18" t="s">
        <v>50</v>
      </c>
      <c r="C16" s="18" t="s">
        <v>51</v>
      </c>
      <c r="D16" s="17" t="s">
        <v>52</v>
      </c>
      <c r="E16" s="17" t="s">
        <v>53</v>
      </c>
      <c r="F16" s="17" t="s">
        <v>54</v>
      </c>
      <c r="G16" s="17" t="s">
        <v>55</v>
      </c>
      <c r="H16" s="17" t="s">
        <v>56</v>
      </c>
      <c r="I16" s="17" t="s">
        <v>57</v>
      </c>
      <c r="J16" s="17" t="s">
        <v>58</v>
      </c>
      <c r="K16" s="17" t="s">
        <v>59</v>
      </c>
      <c r="L16" s="17" t="s">
        <v>60</v>
      </c>
      <c r="M16" s="17" t="s">
        <v>61</v>
      </c>
      <c r="N16" s="18" t="s">
        <v>62</v>
      </c>
      <c r="O16" s="17" t="s">
        <v>16</v>
      </c>
    </row>
    <row r="17" spans="1:15">
      <c r="A17" s="17" t="s">
        <v>14</v>
      </c>
      <c r="B17" s="19">
        <v>158573</v>
      </c>
      <c r="C17" s="19">
        <v>158573</v>
      </c>
      <c r="D17" s="19">
        <v>158573</v>
      </c>
      <c r="E17" s="19">
        <f>168704+10000</f>
        <v>178704</v>
      </c>
      <c r="F17" s="19">
        <v>168704</v>
      </c>
      <c r="G17" s="19">
        <f>168704+10000</f>
        <v>178704</v>
      </c>
      <c r="H17" s="19">
        <v>168704</v>
      </c>
      <c r="I17" s="19">
        <v>168704</v>
      </c>
      <c r="J17" s="19">
        <f>168704+10000</f>
        <v>178704</v>
      </c>
      <c r="K17" s="19">
        <v>168704</v>
      </c>
      <c r="L17" s="19">
        <v>170914</v>
      </c>
      <c r="M17" s="19">
        <v>170914</v>
      </c>
      <c r="N17" s="20">
        <v>950000</v>
      </c>
      <c r="O17" s="20">
        <f>SUM(B17:N17)</f>
        <v>2978475</v>
      </c>
    </row>
    <row r="18" spans="1:15">
      <c r="A18" s="17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>
      <c r="A19" s="17" t="s">
        <v>31</v>
      </c>
      <c r="B19" s="20">
        <v>9000</v>
      </c>
      <c r="C19" s="20">
        <v>9000</v>
      </c>
      <c r="D19" s="20">
        <v>9000</v>
      </c>
      <c r="E19" s="20">
        <v>9000</v>
      </c>
      <c r="F19" s="20">
        <v>9000</v>
      </c>
      <c r="G19" s="20">
        <v>9000</v>
      </c>
      <c r="H19" s="20">
        <v>9000</v>
      </c>
      <c r="I19" s="20">
        <v>9000</v>
      </c>
      <c r="J19" s="20">
        <v>9000</v>
      </c>
      <c r="K19" s="20">
        <v>9000</v>
      </c>
      <c r="L19" s="20">
        <v>9000</v>
      </c>
      <c r="M19" s="20">
        <v>9000</v>
      </c>
      <c r="N19" s="20"/>
      <c r="O19" s="20">
        <f>SUM(B19:N19)</f>
        <v>108000</v>
      </c>
    </row>
    <row r="20" spans="1:15">
      <c r="A20" s="17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s="17" t="s">
        <v>33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>
      <c r="A22" s="17" t="s">
        <v>39</v>
      </c>
      <c r="B22" s="20"/>
      <c r="C22" s="20"/>
      <c r="D22" s="20"/>
      <c r="E22" s="20"/>
      <c r="F22" s="20"/>
      <c r="G22" s="20"/>
      <c r="H22" s="20">
        <v>96381</v>
      </c>
      <c r="I22" s="20">
        <v>97822</v>
      </c>
      <c r="J22" s="20">
        <v>97822</v>
      </c>
      <c r="K22" s="20">
        <v>97775</v>
      </c>
      <c r="L22" s="20">
        <v>97822</v>
      </c>
      <c r="M22" s="20">
        <v>97775</v>
      </c>
      <c r="N22" s="20"/>
      <c r="O22" s="20">
        <f>SUM(B22:N22)</f>
        <v>585397</v>
      </c>
    </row>
    <row r="23" spans="1:15">
      <c r="A23" s="17" t="s">
        <v>35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>
      <c r="A24" s="17" t="s">
        <v>17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7" spans="1:15">
      <c r="A27" s="16" t="s">
        <v>11</v>
      </c>
      <c r="B27" s="16"/>
      <c r="C27" s="16"/>
    </row>
    <row r="28" spans="1:15">
      <c r="A28" s="16" t="s">
        <v>36</v>
      </c>
      <c r="B28" s="16"/>
      <c r="C28" s="16"/>
    </row>
    <row r="29" spans="1:15">
      <c r="A29" s="17" t="s">
        <v>13</v>
      </c>
      <c r="B29" s="18" t="s">
        <v>50</v>
      </c>
      <c r="C29" s="18" t="s">
        <v>51</v>
      </c>
      <c r="D29" s="17" t="s">
        <v>52</v>
      </c>
      <c r="E29" s="17" t="s">
        <v>53</v>
      </c>
      <c r="F29" s="17" t="s">
        <v>54</v>
      </c>
      <c r="G29" s="17" t="s">
        <v>55</v>
      </c>
      <c r="H29" s="17" t="s">
        <v>56</v>
      </c>
      <c r="I29" s="17" t="s">
        <v>57</v>
      </c>
      <c r="J29" s="17" t="s">
        <v>58</v>
      </c>
      <c r="K29" s="17" t="s">
        <v>59</v>
      </c>
      <c r="L29" s="17" t="s">
        <v>60</v>
      </c>
      <c r="M29" s="17" t="s">
        <v>61</v>
      </c>
      <c r="N29" s="18" t="s">
        <v>62</v>
      </c>
      <c r="O29" s="17" t="s">
        <v>16</v>
      </c>
    </row>
    <row r="30" spans="1:15">
      <c r="A30" s="17" t="s">
        <v>14</v>
      </c>
      <c r="B30" s="19">
        <v>66900</v>
      </c>
      <c r="C30" s="19">
        <v>66900</v>
      </c>
      <c r="D30" s="19">
        <v>66900</v>
      </c>
      <c r="E30" s="19">
        <f>66900+10000</f>
        <v>76900</v>
      </c>
      <c r="F30" s="19">
        <v>66900</v>
      </c>
      <c r="G30" s="19">
        <f>66900+10000</f>
        <v>76900</v>
      </c>
      <c r="H30" s="19">
        <v>67827</v>
      </c>
      <c r="I30" s="19">
        <v>67827</v>
      </c>
      <c r="J30" s="19">
        <f>67827+10000</f>
        <v>77827</v>
      </c>
      <c r="K30" s="19">
        <v>67827</v>
      </c>
      <c r="L30" s="19">
        <v>67827</v>
      </c>
      <c r="M30" s="19">
        <v>67827</v>
      </c>
      <c r="N30" s="20">
        <v>827177</v>
      </c>
      <c r="O30" s="20">
        <f>SUM(B30:N30)</f>
        <v>1665539</v>
      </c>
    </row>
    <row r="31" spans="1:15">
      <c r="A31" s="17" t="s">
        <v>15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>
      <c r="A32" s="17" t="s">
        <v>31</v>
      </c>
      <c r="B32" s="20">
        <v>5796</v>
      </c>
      <c r="C32" s="20">
        <v>5796</v>
      </c>
      <c r="D32" s="20">
        <v>5796</v>
      </c>
      <c r="E32" s="20">
        <v>5796</v>
      </c>
      <c r="F32" s="20">
        <v>5796</v>
      </c>
      <c r="G32" s="20">
        <v>5796</v>
      </c>
      <c r="H32" s="20">
        <v>5796</v>
      </c>
      <c r="I32" s="20">
        <v>5796</v>
      </c>
      <c r="J32" s="20">
        <v>5796</v>
      </c>
      <c r="K32" s="20">
        <v>5796</v>
      </c>
      <c r="L32" s="20">
        <v>5796</v>
      </c>
      <c r="M32" s="20">
        <v>5796</v>
      </c>
      <c r="N32" s="20"/>
      <c r="O32" s="20">
        <f>SUM(B32:N32)</f>
        <v>69552</v>
      </c>
    </row>
    <row r="33" spans="1:15">
      <c r="A33" s="17" t="s">
        <v>32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17" t="s">
        <v>33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>
      <c r="A35" s="17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>
      <c r="A36" s="17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>
      <c r="A37" s="17" t="s">
        <v>17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9" spans="1:15">
      <c r="A39" s="16" t="s">
        <v>78</v>
      </c>
      <c r="B39" s="16"/>
      <c r="C39" s="16"/>
    </row>
    <row r="40" spans="1:15">
      <c r="A40" s="17" t="s">
        <v>13</v>
      </c>
      <c r="B40" s="18" t="s">
        <v>63</v>
      </c>
      <c r="C40" s="18" t="s">
        <v>64</v>
      </c>
      <c r="D40" s="17" t="s">
        <v>65</v>
      </c>
      <c r="E40" s="17" t="s">
        <v>66</v>
      </c>
      <c r="F40" s="17" t="s">
        <v>67</v>
      </c>
      <c r="G40" s="17" t="s">
        <v>68</v>
      </c>
      <c r="H40" s="17" t="s">
        <v>69</v>
      </c>
      <c r="I40" s="17" t="s">
        <v>70</v>
      </c>
      <c r="J40" s="17" t="s">
        <v>71</v>
      </c>
      <c r="K40" s="17" t="s">
        <v>72</v>
      </c>
      <c r="L40" s="17" t="s">
        <v>73</v>
      </c>
      <c r="M40" s="17" t="s">
        <v>74</v>
      </c>
      <c r="N40" s="18" t="s">
        <v>75</v>
      </c>
      <c r="O40" s="17" t="s">
        <v>16</v>
      </c>
    </row>
    <row r="41" spans="1:15">
      <c r="A41" s="17" t="s">
        <v>14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  <c r="O41" s="20"/>
    </row>
    <row r="42" spans="1:15">
      <c r="A42" s="17" t="s">
        <v>15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>
      <c r="A43" s="17" t="s">
        <v>31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>
      <c r="A44" s="17" t="s">
        <v>32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>
      <c r="A45" s="17" t="s">
        <v>33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>
      <c r="A46" s="17" t="s">
        <v>34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>
      <c r="A47" s="17" t="s">
        <v>35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>
      <c r="A48" s="17" t="s">
        <v>17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51" spans="1:15">
      <c r="A51" s="37" t="s">
        <v>79</v>
      </c>
      <c r="B51" s="37"/>
      <c r="C51" s="37"/>
      <c r="D51" s="37"/>
    </row>
    <row r="52" spans="1:15">
      <c r="A52" s="17" t="s">
        <v>13</v>
      </c>
      <c r="B52" s="18" t="s">
        <v>63</v>
      </c>
      <c r="C52" s="18" t="s">
        <v>64</v>
      </c>
      <c r="D52" s="17" t="s">
        <v>65</v>
      </c>
      <c r="E52" s="17" t="s">
        <v>66</v>
      </c>
      <c r="F52" s="17" t="s">
        <v>67</v>
      </c>
      <c r="G52" s="17" t="s">
        <v>68</v>
      </c>
      <c r="H52" s="17" t="s">
        <v>69</v>
      </c>
      <c r="I52" s="17" t="s">
        <v>70</v>
      </c>
      <c r="J52" s="17" t="s">
        <v>71</v>
      </c>
      <c r="K52" s="17" t="s">
        <v>72</v>
      </c>
      <c r="L52" s="17" t="s">
        <v>73</v>
      </c>
      <c r="M52" s="17" t="s">
        <v>74</v>
      </c>
      <c r="N52" s="18" t="s">
        <v>75</v>
      </c>
      <c r="O52" s="17" t="s">
        <v>16</v>
      </c>
    </row>
    <row r="53" spans="1:15">
      <c r="A53" s="17" t="s">
        <v>14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20"/>
    </row>
    <row r="54" spans="1:15">
      <c r="A54" s="17" t="s">
        <v>15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>
      <c r="A55" s="17" t="s">
        <v>31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>
      <c r="A56" s="17" t="s">
        <v>32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>
      <c r="A57" s="17" t="s">
        <v>33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>
      <c r="A58" s="17" t="s">
        <v>34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>
      <c r="A59" s="17" t="s">
        <v>35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>
      <c r="A60" s="17" t="s">
        <v>17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3" spans="1:15">
      <c r="A63" s="37" t="s">
        <v>80</v>
      </c>
      <c r="B63" s="37"/>
      <c r="C63" s="37"/>
      <c r="D63" s="37"/>
    </row>
    <row r="64" spans="1:15">
      <c r="A64" s="17" t="s">
        <v>13</v>
      </c>
      <c r="B64" s="18" t="s">
        <v>63</v>
      </c>
      <c r="C64" s="18" t="s">
        <v>64</v>
      </c>
      <c r="D64" s="17" t="s">
        <v>65</v>
      </c>
      <c r="E64" s="17" t="s">
        <v>66</v>
      </c>
      <c r="F64" s="17" t="s">
        <v>67</v>
      </c>
      <c r="G64" s="17" t="s">
        <v>68</v>
      </c>
      <c r="H64" s="17" t="s">
        <v>69</v>
      </c>
      <c r="I64" s="17" t="s">
        <v>70</v>
      </c>
      <c r="J64" s="17" t="s">
        <v>71</v>
      </c>
      <c r="K64" s="17" t="s">
        <v>72</v>
      </c>
      <c r="L64" s="17" t="s">
        <v>73</v>
      </c>
      <c r="M64" s="17" t="s">
        <v>74</v>
      </c>
      <c r="N64" s="18" t="s">
        <v>75</v>
      </c>
      <c r="O64" s="17" t="s">
        <v>16</v>
      </c>
    </row>
    <row r="65" spans="1:15">
      <c r="A65" s="17" t="s">
        <v>14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20"/>
    </row>
    <row r="66" spans="1:15">
      <c r="A66" s="17" t="s">
        <v>15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>
      <c r="A67" s="17" t="s">
        <v>31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>
      <c r="A68" s="17" t="s">
        <v>32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>
      <c r="A69" s="17" t="s">
        <v>33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>
      <c r="A70" s="17" t="s">
        <v>34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>
      <c r="A71" s="17" t="s">
        <v>35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>
      <c r="A72" s="17" t="s">
        <v>17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5" spans="1:15">
      <c r="A75" s="37" t="s">
        <v>81</v>
      </c>
      <c r="B75" s="37"/>
      <c r="C75" s="37"/>
      <c r="D75" s="37"/>
    </row>
    <row r="76" spans="1:15">
      <c r="A76" s="17" t="s">
        <v>13</v>
      </c>
      <c r="B76" s="18" t="s">
        <v>63</v>
      </c>
      <c r="C76" s="18" t="s">
        <v>64</v>
      </c>
      <c r="D76" s="17" t="s">
        <v>65</v>
      </c>
      <c r="E76" s="17" t="s">
        <v>66</v>
      </c>
      <c r="F76" s="17" t="s">
        <v>67</v>
      </c>
      <c r="G76" s="17" t="s">
        <v>68</v>
      </c>
      <c r="H76" s="17" t="s">
        <v>69</v>
      </c>
      <c r="I76" s="17" t="s">
        <v>70</v>
      </c>
      <c r="J76" s="17" t="s">
        <v>71</v>
      </c>
      <c r="K76" s="17" t="s">
        <v>72</v>
      </c>
      <c r="L76" s="17" t="s">
        <v>73</v>
      </c>
      <c r="M76" s="17" t="s">
        <v>74</v>
      </c>
      <c r="N76" s="18" t="s">
        <v>75</v>
      </c>
      <c r="O76" s="17" t="s">
        <v>16</v>
      </c>
    </row>
    <row r="77" spans="1:15">
      <c r="A77" s="17" t="s">
        <v>14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20"/>
      <c r="O77" s="20"/>
    </row>
    <row r="78" spans="1:15">
      <c r="A78" s="17" t="s">
        <v>15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>
      <c r="A79" s="17" t="s">
        <v>31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>
      <c r="A80" s="17" t="s">
        <v>32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>
      <c r="A81" s="17" t="s">
        <v>33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>
      <c r="A82" s="17" t="s">
        <v>34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>
      <c r="A83" s="17" t="s">
        <v>35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>
      <c r="A84" s="17" t="s">
        <v>17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7" spans="1:15">
      <c r="A87" s="37" t="s">
        <v>82</v>
      </c>
      <c r="B87" s="37"/>
      <c r="C87" s="37"/>
      <c r="D87" s="37"/>
    </row>
    <row r="88" spans="1:15">
      <c r="A88" s="17" t="s">
        <v>13</v>
      </c>
      <c r="B88" s="18" t="s">
        <v>63</v>
      </c>
      <c r="C88" s="18" t="s">
        <v>64</v>
      </c>
      <c r="D88" s="17" t="s">
        <v>65</v>
      </c>
      <c r="E88" s="17" t="s">
        <v>66</v>
      </c>
      <c r="F88" s="17" t="s">
        <v>67</v>
      </c>
      <c r="G88" s="17" t="s">
        <v>68</v>
      </c>
      <c r="H88" s="17" t="s">
        <v>69</v>
      </c>
      <c r="I88" s="17" t="s">
        <v>70</v>
      </c>
      <c r="J88" s="17" t="s">
        <v>71</v>
      </c>
      <c r="K88" s="17" t="s">
        <v>72</v>
      </c>
      <c r="L88" s="17" t="s">
        <v>73</v>
      </c>
      <c r="M88" s="17" t="s">
        <v>74</v>
      </c>
      <c r="N88" s="18" t="s">
        <v>75</v>
      </c>
      <c r="O88" s="17" t="s">
        <v>16</v>
      </c>
    </row>
    <row r="89" spans="1:15">
      <c r="A89" s="17" t="s">
        <v>14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20"/>
      <c r="O89" s="20"/>
    </row>
    <row r="90" spans="1:15">
      <c r="A90" s="17" t="s">
        <v>15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>
      <c r="A91" s="17" t="s">
        <v>31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>
      <c r="A92" s="17" t="s">
        <v>32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>
      <c r="A93" s="17" t="s">
        <v>33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>
      <c r="A94" s="17" t="s">
        <v>34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>
      <c r="A95" s="17" t="s">
        <v>35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>
      <c r="A96" s="17" t="s">
        <v>17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9" spans="1:15">
      <c r="A99" s="37" t="s">
        <v>83</v>
      </c>
      <c r="B99" s="37"/>
      <c r="C99" s="37"/>
      <c r="D99" s="37"/>
    </row>
    <row r="100" spans="1:15">
      <c r="A100" s="17" t="s">
        <v>13</v>
      </c>
      <c r="B100" s="18" t="s">
        <v>63</v>
      </c>
      <c r="C100" s="18" t="s">
        <v>64</v>
      </c>
      <c r="D100" s="17" t="s">
        <v>65</v>
      </c>
      <c r="E100" s="17" t="s">
        <v>66</v>
      </c>
      <c r="F100" s="17" t="s">
        <v>67</v>
      </c>
      <c r="G100" s="17" t="s">
        <v>68</v>
      </c>
      <c r="H100" s="17" t="s">
        <v>69</v>
      </c>
      <c r="I100" s="17" t="s">
        <v>70</v>
      </c>
      <c r="J100" s="17" t="s">
        <v>71</v>
      </c>
      <c r="K100" s="17" t="s">
        <v>72</v>
      </c>
      <c r="L100" s="17" t="s">
        <v>73</v>
      </c>
      <c r="M100" s="17" t="s">
        <v>74</v>
      </c>
      <c r="N100" s="18" t="s">
        <v>75</v>
      </c>
      <c r="O100" s="17" t="s">
        <v>16</v>
      </c>
    </row>
    <row r="101" spans="1:15">
      <c r="A101" s="17" t="s">
        <v>14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20"/>
      <c r="O101" s="20"/>
    </row>
    <row r="102" spans="1:15">
      <c r="A102" s="17" t="s">
        <v>15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5">
      <c r="A103" s="17" t="s">
        <v>31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>
      <c r="A104" s="17" t="s">
        <v>32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>
      <c r="A105" s="17" t="s">
        <v>33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5">
      <c r="A106" s="17" t="s">
        <v>34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5">
      <c r="A107" s="17" t="s">
        <v>35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5">
      <c r="A108" s="17" t="s">
        <v>17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>
      <c r="A111" s="37" t="s">
        <v>84</v>
      </c>
      <c r="B111" s="37"/>
      <c r="C111" s="37"/>
      <c r="D111" s="37"/>
    </row>
    <row r="112" spans="1:15">
      <c r="A112" s="17" t="s">
        <v>13</v>
      </c>
      <c r="B112" s="18" t="s">
        <v>63</v>
      </c>
      <c r="C112" s="18" t="s">
        <v>64</v>
      </c>
      <c r="D112" s="17" t="s">
        <v>65</v>
      </c>
      <c r="E112" s="17" t="s">
        <v>66</v>
      </c>
      <c r="F112" s="17" t="s">
        <v>67</v>
      </c>
      <c r="G112" s="17" t="s">
        <v>68</v>
      </c>
      <c r="H112" s="17" t="s">
        <v>69</v>
      </c>
      <c r="I112" s="17" t="s">
        <v>70</v>
      </c>
      <c r="J112" s="17" t="s">
        <v>71</v>
      </c>
      <c r="K112" s="17" t="s">
        <v>72</v>
      </c>
      <c r="L112" s="17" t="s">
        <v>73</v>
      </c>
      <c r="M112" s="17" t="s">
        <v>74</v>
      </c>
      <c r="N112" s="18" t="s">
        <v>75</v>
      </c>
      <c r="O112" s="17" t="s">
        <v>16</v>
      </c>
    </row>
    <row r="113" spans="1:15">
      <c r="A113" s="17" t="s">
        <v>14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20"/>
      <c r="O113" s="20"/>
    </row>
    <row r="114" spans="1:15">
      <c r="A114" s="17" t="s">
        <v>15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</row>
    <row r="115" spans="1:15">
      <c r="A115" s="17" t="s">
        <v>31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</row>
    <row r="116" spans="1:15">
      <c r="A116" s="17" t="s">
        <v>32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5">
      <c r="A117" s="17" t="s">
        <v>33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5">
      <c r="A118" s="17" t="s">
        <v>34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5">
      <c r="A119" s="17" t="s">
        <v>35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5">
      <c r="A120" s="17" t="s">
        <v>17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3" spans="1:15">
      <c r="A123" s="37" t="s">
        <v>85</v>
      </c>
      <c r="B123" s="37"/>
      <c r="C123" s="37"/>
      <c r="D123" s="37"/>
    </row>
    <row r="124" spans="1:15">
      <c r="A124" s="17" t="s">
        <v>13</v>
      </c>
      <c r="B124" s="18" t="s">
        <v>63</v>
      </c>
      <c r="C124" s="18" t="s">
        <v>64</v>
      </c>
      <c r="D124" s="17" t="s">
        <v>65</v>
      </c>
      <c r="E124" s="17" t="s">
        <v>66</v>
      </c>
      <c r="F124" s="17" t="s">
        <v>67</v>
      </c>
      <c r="G124" s="17" t="s">
        <v>68</v>
      </c>
      <c r="H124" s="17" t="s">
        <v>69</v>
      </c>
      <c r="I124" s="17" t="s">
        <v>70</v>
      </c>
      <c r="J124" s="17" t="s">
        <v>71</v>
      </c>
      <c r="K124" s="17" t="s">
        <v>72</v>
      </c>
      <c r="L124" s="17" t="s">
        <v>73</v>
      </c>
      <c r="M124" s="17" t="s">
        <v>74</v>
      </c>
      <c r="N124" s="18" t="s">
        <v>75</v>
      </c>
      <c r="O124" s="17" t="s">
        <v>16</v>
      </c>
    </row>
    <row r="125" spans="1:15">
      <c r="A125" s="17" t="s">
        <v>14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20"/>
      <c r="O125" s="20"/>
    </row>
    <row r="126" spans="1:15">
      <c r="A126" s="17" t="s">
        <v>15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5">
      <c r="A127" s="17" t="s">
        <v>31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>
      <c r="A128" s="17" t="s">
        <v>32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5">
      <c r="A129" s="17" t="s">
        <v>33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>
      <c r="A130" s="17" t="s">
        <v>34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>
      <c r="A131" s="17" t="s">
        <v>35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>
      <c r="A132" s="17" t="s">
        <v>17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</sheetData>
  <mergeCells count="7">
    <mergeCell ref="A123:D123"/>
    <mergeCell ref="A51:D51"/>
    <mergeCell ref="A63:D63"/>
    <mergeCell ref="A75:D75"/>
    <mergeCell ref="A87:D87"/>
    <mergeCell ref="A99:D99"/>
    <mergeCell ref="A111:D111"/>
  </mergeCells>
  <phoneticPr fontId="21" type="noConversion"/>
  <pageMargins left="0.23622047244094491" right="0.23622047244094491" top="0.21" bottom="0.2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7"/>
  <sheetViews>
    <sheetView topLeftCell="A7" workbookViewId="0">
      <selection activeCell="D27" sqref="D27"/>
    </sheetView>
  </sheetViews>
  <sheetFormatPr defaultRowHeight="12.75"/>
  <cols>
    <col min="1" max="1" width="26.5703125" bestFit="1" customWidth="1"/>
    <col min="2" max="3" width="9.7109375" bestFit="1" customWidth="1"/>
    <col min="5" max="5" width="9.7109375" bestFit="1" customWidth="1"/>
    <col min="6" max="6" width="9.28515625" customWidth="1"/>
    <col min="7" max="10" width="9.7109375" bestFit="1" customWidth="1"/>
    <col min="11" max="13" width="10.7109375" bestFit="1" customWidth="1"/>
    <col min="14" max="14" width="17.5703125" bestFit="1" customWidth="1"/>
    <col min="15" max="15" width="10.5703125" bestFit="1" customWidth="1"/>
  </cols>
  <sheetData>
    <row r="1" spans="1:15">
      <c r="A1" s="16" t="s">
        <v>11</v>
      </c>
      <c r="B1" s="16"/>
      <c r="C1" s="16"/>
    </row>
    <row r="2" spans="1:15">
      <c r="A2" s="16" t="s">
        <v>12</v>
      </c>
      <c r="B2" s="16"/>
      <c r="C2" s="16"/>
    </row>
    <row r="3" spans="1:15">
      <c r="A3" s="17" t="s">
        <v>13</v>
      </c>
      <c r="B3" s="18" t="s">
        <v>18</v>
      </c>
      <c r="C3" s="18" t="s">
        <v>19</v>
      </c>
      <c r="D3" s="17" t="s">
        <v>20</v>
      </c>
      <c r="E3" s="17" t="s">
        <v>21</v>
      </c>
      <c r="F3" s="17" t="s">
        <v>22</v>
      </c>
      <c r="G3" s="17" t="s">
        <v>23</v>
      </c>
      <c r="H3" s="17" t="s">
        <v>24</v>
      </c>
      <c r="I3" s="17" t="s">
        <v>25</v>
      </c>
      <c r="J3" s="17" t="s">
        <v>26</v>
      </c>
      <c r="K3" s="17" t="s">
        <v>27</v>
      </c>
      <c r="L3" s="17" t="s">
        <v>28</v>
      </c>
      <c r="M3" s="17" t="s">
        <v>29</v>
      </c>
      <c r="N3" s="18" t="s">
        <v>30</v>
      </c>
      <c r="O3" s="17" t="s">
        <v>16</v>
      </c>
    </row>
    <row r="4" spans="1:15">
      <c r="A4" s="17" t="s">
        <v>14</v>
      </c>
      <c r="B4" s="19">
        <v>500000</v>
      </c>
      <c r="C4" s="19">
        <v>500000</v>
      </c>
      <c r="D4" s="19">
        <v>500000</v>
      </c>
      <c r="E4" s="19">
        <v>500000</v>
      </c>
      <c r="F4" s="19">
        <v>502210</v>
      </c>
      <c r="G4" s="19">
        <v>500000</v>
      </c>
      <c r="H4" s="19">
        <v>500000</v>
      </c>
      <c r="I4" s="19">
        <v>500000</v>
      </c>
      <c r="J4" s="19">
        <v>500000</v>
      </c>
      <c r="K4" s="19">
        <v>500000</v>
      </c>
      <c r="L4" s="19">
        <v>500000</v>
      </c>
      <c r="M4" s="19">
        <v>500000</v>
      </c>
      <c r="N4" s="20">
        <v>1500000</v>
      </c>
      <c r="O4" s="20">
        <f>SUM(B4:N4)</f>
        <v>7502210</v>
      </c>
    </row>
    <row r="5" spans="1:15">
      <c r="A5" s="17" t="s">
        <v>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>
      <c r="A6" s="17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>
      <c r="A7" s="17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>
      <c r="A8" s="17" t="s">
        <v>33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17" t="s">
        <v>38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17" t="s">
        <v>35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17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4" spans="1:15">
      <c r="A14" s="16" t="s">
        <v>11</v>
      </c>
      <c r="B14" s="16"/>
      <c r="C14" s="16"/>
    </row>
    <row r="15" spans="1:15">
      <c r="A15" s="16" t="s">
        <v>37</v>
      </c>
      <c r="B15" s="16"/>
      <c r="C15" s="16"/>
    </row>
    <row r="16" spans="1:15">
      <c r="A16" s="17" t="s">
        <v>13</v>
      </c>
      <c r="B16" s="18" t="s">
        <v>18</v>
      </c>
      <c r="C16" s="18" t="s">
        <v>19</v>
      </c>
      <c r="D16" s="17" t="s">
        <v>20</v>
      </c>
      <c r="E16" s="17" t="s">
        <v>21</v>
      </c>
      <c r="F16" s="17" t="s">
        <v>22</v>
      </c>
      <c r="G16" s="17" t="s">
        <v>23</v>
      </c>
      <c r="H16" s="17" t="s">
        <v>24</v>
      </c>
      <c r="I16" s="17" t="s">
        <v>25</v>
      </c>
      <c r="J16" s="17" t="s">
        <v>26</v>
      </c>
      <c r="K16" s="17" t="s">
        <v>27</v>
      </c>
      <c r="L16" s="17" t="s">
        <v>28</v>
      </c>
      <c r="M16" s="17" t="s">
        <v>29</v>
      </c>
      <c r="N16" s="18" t="s">
        <v>30</v>
      </c>
      <c r="O16" s="17" t="s">
        <v>16</v>
      </c>
    </row>
    <row r="17" spans="1:15">
      <c r="A17" s="17" t="s">
        <v>14</v>
      </c>
      <c r="B17" s="19">
        <v>158750</v>
      </c>
      <c r="C17" s="19">
        <v>158750</v>
      </c>
      <c r="D17" s="19">
        <v>158750</v>
      </c>
      <c r="E17" s="19">
        <v>158750</v>
      </c>
      <c r="F17" s="19">
        <v>161750</v>
      </c>
      <c r="G17" s="19">
        <v>158750</v>
      </c>
      <c r="H17" s="19">
        <v>158750</v>
      </c>
      <c r="I17" s="19">
        <v>158750</v>
      </c>
      <c r="J17" s="19">
        <f>158750+10000</f>
        <v>168750</v>
      </c>
      <c r="K17" s="19">
        <v>158750</v>
      </c>
      <c r="L17" s="19">
        <v>158750</v>
      </c>
      <c r="M17" s="19">
        <v>158750</v>
      </c>
      <c r="N17" s="20">
        <v>450000</v>
      </c>
      <c r="O17" s="20">
        <f>SUM(B17:N17)</f>
        <v>2368000</v>
      </c>
    </row>
    <row r="18" spans="1:15">
      <c r="A18" s="17" t="s">
        <v>15</v>
      </c>
      <c r="B18" s="20">
        <v>9000</v>
      </c>
      <c r="C18" s="20">
        <v>9000</v>
      </c>
      <c r="D18" s="20">
        <v>9000</v>
      </c>
      <c r="E18" s="20">
        <v>9000</v>
      </c>
      <c r="F18" s="20">
        <v>9000</v>
      </c>
      <c r="G18" s="20">
        <v>9000</v>
      </c>
      <c r="H18" s="20">
        <v>9000</v>
      </c>
      <c r="I18" s="20">
        <v>9000</v>
      </c>
      <c r="J18" s="20">
        <v>9000</v>
      </c>
      <c r="K18" s="20">
        <v>9000</v>
      </c>
      <c r="L18" s="20">
        <v>9000</v>
      </c>
      <c r="M18" s="20">
        <v>9000</v>
      </c>
      <c r="N18" s="20"/>
      <c r="O18" s="20">
        <f>SUM(B18:N18)</f>
        <v>108000</v>
      </c>
    </row>
    <row r="19" spans="1:15">
      <c r="A19" s="17" t="s">
        <v>31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>
      <c r="A20" s="17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s="17" t="s">
        <v>33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>
      <c r="A22" s="17" t="s">
        <v>49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>
        <f>SUM(B22:N22)</f>
        <v>0</v>
      </c>
    </row>
    <row r="23" spans="1:15">
      <c r="A23" s="17" t="s">
        <v>35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>
      <c r="A24" s="17" t="s">
        <v>17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7" spans="1:15">
      <c r="A27" s="16" t="s">
        <v>11</v>
      </c>
      <c r="B27" s="16"/>
      <c r="C27" s="16"/>
    </row>
    <row r="28" spans="1:15">
      <c r="A28" s="16" t="s">
        <v>36</v>
      </c>
      <c r="B28" s="16"/>
      <c r="C28" s="16"/>
    </row>
    <row r="29" spans="1:15">
      <c r="A29" s="17" t="s">
        <v>13</v>
      </c>
      <c r="B29" s="18" t="s">
        <v>18</v>
      </c>
      <c r="C29" s="18" t="s">
        <v>19</v>
      </c>
      <c r="D29" s="17" t="s">
        <v>20</v>
      </c>
      <c r="E29" s="17" t="s">
        <v>21</v>
      </c>
      <c r="F29" s="17" t="s">
        <v>22</v>
      </c>
      <c r="G29" s="17" t="s">
        <v>23</v>
      </c>
      <c r="H29" s="17" t="s">
        <v>24</v>
      </c>
      <c r="I29" s="17" t="s">
        <v>25</v>
      </c>
      <c r="J29" s="17" t="s">
        <v>26</v>
      </c>
      <c r="K29" s="17" t="s">
        <v>27</v>
      </c>
      <c r="L29" s="17" t="s">
        <v>28</v>
      </c>
      <c r="M29" s="17" t="s">
        <v>29</v>
      </c>
      <c r="N29" s="18" t="s">
        <v>30</v>
      </c>
      <c r="O29" s="17" t="s">
        <v>16</v>
      </c>
    </row>
    <row r="30" spans="1:15">
      <c r="A30" s="17" t="s">
        <v>14</v>
      </c>
      <c r="B30" s="19">
        <v>66900</v>
      </c>
      <c r="C30" s="19">
        <v>66900</v>
      </c>
      <c r="D30" s="19">
        <v>66900</v>
      </c>
      <c r="E30" s="19">
        <f>66900+5000</f>
        <v>71900</v>
      </c>
      <c r="F30" s="19">
        <v>66900</v>
      </c>
      <c r="G30" s="19">
        <f>66900+5000</f>
        <v>71900</v>
      </c>
      <c r="H30" s="19">
        <v>66900</v>
      </c>
      <c r="I30" s="19">
        <v>66900</v>
      </c>
      <c r="J30" s="19">
        <f>66900+10000</f>
        <v>76900</v>
      </c>
      <c r="K30" s="19">
        <v>66900</v>
      </c>
      <c r="L30" s="19">
        <v>66900</v>
      </c>
      <c r="M30" s="19">
        <v>66900</v>
      </c>
      <c r="N30" s="20">
        <v>673948</v>
      </c>
      <c r="O30" s="20">
        <f>SUM(B30:N30)</f>
        <v>1496748</v>
      </c>
    </row>
    <row r="31" spans="1:15">
      <c r="A31" s="17" t="s">
        <v>15</v>
      </c>
      <c r="B31" s="20">
        <v>5796</v>
      </c>
      <c r="C31" s="20">
        <v>5796</v>
      </c>
      <c r="D31" s="20">
        <v>5796</v>
      </c>
      <c r="E31" s="20">
        <v>5796</v>
      </c>
      <c r="F31" s="20">
        <v>5796</v>
      </c>
      <c r="G31" s="20">
        <v>5796</v>
      </c>
      <c r="H31" s="20">
        <v>5796</v>
      </c>
      <c r="I31" s="20">
        <v>5796</v>
      </c>
      <c r="J31" s="20">
        <v>5796</v>
      </c>
      <c r="K31" s="20">
        <v>5796</v>
      </c>
      <c r="L31" s="20">
        <v>5796</v>
      </c>
      <c r="M31" s="20">
        <v>5796</v>
      </c>
      <c r="N31" s="20"/>
      <c r="O31" s="20">
        <f>SUM(B31:N31)</f>
        <v>69552</v>
      </c>
    </row>
    <row r="32" spans="1:15">
      <c r="A32" s="17" t="s">
        <v>31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>
      <c r="A33" s="17" t="s">
        <v>32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17" t="s">
        <v>33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>
      <c r="A35" s="17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>
      <c r="A36" s="17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>
      <c r="A37" s="17" t="s">
        <v>17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關係人交易主要管理階層薪酬資訊</vt:lpstr>
      <vt:lpstr>2016年</vt:lpstr>
      <vt:lpstr>2015年</vt:lpstr>
      <vt:lpstr>2014年</vt:lpstr>
      <vt:lpstr>2013年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ELMS</dc:creator>
  <cp:lastModifiedBy> </cp:lastModifiedBy>
  <cp:lastPrinted>2016-06-06T07:40:51Z</cp:lastPrinted>
  <dcterms:created xsi:type="dcterms:W3CDTF">2015-07-09T01:10:31Z</dcterms:created>
  <dcterms:modified xsi:type="dcterms:W3CDTF">2016-07-29T06:01:17Z</dcterms:modified>
</cp:coreProperties>
</file>