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20730" windowHeight="10395" activeTab="1"/>
  </bookViews>
  <sheets>
    <sheet name="兩年度研發費用" sheetId="1" r:id="rId1"/>
    <sheet name="2013研發人員" sheetId="2" r:id="rId2"/>
    <sheet name="2014研發人員" sheetId="3" r:id="rId3"/>
  </sheets>
  <calcPr calcId="145621"/>
</workbook>
</file>

<file path=xl/calcChain.xml><?xml version="1.0" encoding="utf-8"?>
<calcChain xmlns="http://schemas.openxmlformats.org/spreadsheetml/2006/main">
  <c r="H29" i="1" l="1"/>
  <c r="G29" i="1"/>
  <c r="C29" i="1"/>
  <c r="B29" i="1"/>
  <c r="H28" i="1"/>
  <c r="D29" i="1"/>
  <c r="D28" i="1"/>
  <c r="G6" i="2" l="1"/>
  <c r="G5" i="2"/>
  <c r="G4" i="2"/>
  <c r="E6" i="2"/>
  <c r="E7" i="2" s="1"/>
  <c r="G19" i="2"/>
  <c r="E19" i="2"/>
  <c r="E17" i="2"/>
  <c r="E16" i="2"/>
  <c r="G16" i="2" s="1"/>
  <c r="E15" i="2"/>
  <c r="E14" i="2"/>
  <c r="G14" i="2" s="1"/>
  <c r="E13" i="2"/>
  <c r="E12" i="2"/>
  <c r="G12" i="2" s="1"/>
  <c r="E11" i="2"/>
  <c r="E10" i="2"/>
  <c r="G10" i="2" s="1"/>
  <c r="G17" i="2"/>
  <c r="G15" i="2"/>
  <c r="G13" i="2"/>
  <c r="G11" i="2"/>
  <c r="G9" i="2"/>
  <c r="E9" i="2"/>
  <c r="E5" i="2"/>
  <c r="E4" i="2"/>
  <c r="F7" i="2" l="1"/>
  <c r="D7" i="2"/>
  <c r="C7" i="2"/>
  <c r="G7" i="2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D27" i="1"/>
  <c r="D26" i="1"/>
  <c r="D25" i="1"/>
  <c r="D24" i="1"/>
  <c r="D23" i="1"/>
  <c r="D22" i="1"/>
  <c r="D21" i="1"/>
  <c r="D20" i="1"/>
  <c r="D19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8" i="1"/>
  <c r="T21" i="3" l="1"/>
  <c r="Q21" i="3"/>
  <c r="N21" i="3"/>
  <c r="K21" i="3"/>
  <c r="W21" i="3" s="1"/>
  <c r="H21" i="3"/>
  <c r="E21" i="3"/>
  <c r="T20" i="3"/>
  <c r="T22" i="3" s="1"/>
  <c r="Q20" i="3"/>
  <c r="Q22" i="3" s="1"/>
  <c r="N20" i="3"/>
  <c r="N22" i="3" s="1"/>
  <c r="K20" i="3"/>
  <c r="K22" i="3" s="1"/>
  <c r="H20" i="3"/>
  <c r="H22" i="3" s="1"/>
  <c r="E20" i="3"/>
  <c r="E22" i="3" s="1"/>
  <c r="W22" i="3" s="1"/>
  <c r="T18" i="3"/>
  <c r="Q18" i="3"/>
  <c r="N18" i="3"/>
  <c r="K18" i="3"/>
  <c r="H18" i="3"/>
  <c r="E18" i="3"/>
  <c r="W17" i="3"/>
  <c r="W16" i="3"/>
  <c r="W15" i="3"/>
  <c r="W14" i="3"/>
  <c r="W13" i="3"/>
  <c r="W12" i="3"/>
  <c r="W11" i="3"/>
  <c r="W10" i="3"/>
  <c r="W9" i="3"/>
  <c r="W8" i="3"/>
  <c r="W7" i="3"/>
  <c r="W6" i="3"/>
  <c r="W18" i="3" s="1"/>
  <c r="W5" i="3"/>
  <c r="F19" i="2"/>
  <c r="D19" i="2"/>
  <c r="C19" i="2"/>
  <c r="W20" i="3" l="1"/>
</calcChain>
</file>

<file path=xl/sharedStrings.xml><?xml version="1.0" encoding="utf-8"?>
<sst xmlns="http://schemas.openxmlformats.org/spreadsheetml/2006/main" count="310" uniqueCount="121">
  <si>
    <t>科目名稱</t>
  </si>
  <si>
    <t>RJE</t>
  </si>
  <si>
    <t>研發</t>
  </si>
  <si>
    <t>調整後研發</t>
  </si>
  <si>
    <t>　薪資支出</t>
  </si>
  <si>
    <t>　加班費</t>
  </si>
  <si>
    <t>　退休金費用</t>
  </si>
  <si>
    <t>　租金支出</t>
  </si>
  <si>
    <t>　文具用品</t>
  </si>
  <si>
    <t>　旅費</t>
  </si>
  <si>
    <t>　運費</t>
  </si>
  <si>
    <t>　郵電費</t>
  </si>
  <si>
    <t>　修繕費</t>
  </si>
  <si>
    <t>　水電瓦斯費</t>
  </si>
  <si>
    <t>　保險費</t>
  </si>
  <si>
    <t>　交際費</t>
  </si>
  <si>
    <t>　稅捐</t>
  </si>
  <si>
    <t>　折舊及折耗</t>
  </si>
  <si>
    <t>　雜項購置</t>
  </si>
  <si>
    <t>　伙食費</t>
  </si>
  <si>
    <t>　職工福利</t>
  </si>
  <si>
    <t>　研發材料費</t>
  </si>
  <si>
    <t>　加工費</t>
  </si>
  <si>
    <t>　消耗品</t>
  </si>
  <si>
    <t>　樣品費</t>
  </si>
  <si>
    <t>　其他費用</t>
  </si>
  <si>
    <t>　費用總額</t>
  </si>
  <si>
    <t>2014年度</t>
    <phoneticPr fontId="23" type="noConversion"/>
  </si>
  <si>
    <t>102年1-11</t>
    <phoneticPr fontId="19" type="noConversion"/>
  </si>
  <si>
    <t xml:space="preserve">102年12月 </t>
    <phoneticPr fontId="19" type="noConversion"/>
  </si>
  <si>
    <t>合  計</t>
    <phoneticPr fontId="19" type="noConversion"/>
  </si>
  <si>
    <t>江東山</t>
    <phoneticPr fontId="19" type="noConversion"/>
  </si>
  <si>
    <t>謝緯琪</t>
    <phoneticPr fontId="19" type="noConversion"/>
  </si>
  <si>
    <t>工程師</t>
    <phoneticPr fontId="19" type="noConversion"/>
  </si>
  <si>
    <t>盧金國</t>
    <phoneticPr fontId="19" type="noConversion"/>
  </si>
  <si>
    <t>黃俊傑</t>
    <phoneticPr fontId="19" type="noConversion"/>
  </si>
  <si>
    <t>郭士榮</t>
    <phoneticPr fontId="19" type="noConversion"/>
  </si>
  <si>
    <t>陳坤城</t>
    <phoneticPr fontId="19" type="noConversion"/>
  </si>
  <si>
    <t>陳敏昌</t>
    <phoneticPr fontId="19" type="noConversion"/>
  </si>
  <si>
    <t>林宏銘</t>
    <phoneticPr fontId="19" type="noConversion"/>
  </si>
  <si>
    <t>柯啟彬</t>
    <phoneticPr fontId="19" type="noConversion"/>
  </si>
  <si>
    <t>巫文傑</t>
    <phoneticPr fontId="19" type="noConversion"/>
  </si>
  <si>
    <t>曾永平</t>
    <phoneticPr fontId="19" type="noConversion"/>
  </si>
  <si>
    <t>潘重志</t>
    <phoneticPr fontId="19" type="noConversion"/>
  </si>
  <si>
    <t>合            計</t>
    <phoneticPr fontId="19" type="noConversion"/>
  </si>
  <si>
    <t>1月</t>
    <phoneticPr fontId="19" type="noConversion"/>
  </si>
  <si>
    <t>2月</t>
  </si>
  <si>
    <t>3月</t>
  </si>
  <si>
    <t>4月</t>
  </si>
  <si>
    <t>5月</t>
  </si>
  <si>
    <t>6月</t>
    <phoneticPr fontId="19" type="noConversion"/>
  </si>
  <si>
    <t>1-6月合計</t>
    <phoneticPr fontId="19" type="noConversion"/>
  </si>
  <si>
    <t>江東山</t>
    <phoneticPr fontId="19" type="noConversion"/>
  </si>
  <si>
    <t>謝緯琪</t>
    <phoneticPr fontId="19" type="noConversion"/>
  </si>
  <si>
    <t>材料研究所</t>
  </si>
  <si>
    <t>應用工程師</t>
  </si>
  <si>
    <t>盧金國</t>
    <phoneticPr fontId="19" type="noConversion"/>
  </si>
  <si>
    <t>S120234919</t>
  </si>
  <si>
    <t>間接</t>
    <phoneticPr fontId="19" type="noConversion"/>
  </si>
  <si>
    <t>CP部</t>
  </si>
  <si>
    <t>蔡顓旭</t>
    <phoneticPr fontId="19" type="noConversion"/>
  </si>
  <si>
    <t>S122763137</t>
  </si>
  <si>
    <t>直接</t>
    <phoneticPr fontId="19" type="noConversion"/>
  </si>
  <si>
    <t>S123842075</t>
  </si>
  <si>
    <t>TF</t>
    <phoneticPr fontId="19" type="noConversion"/>
  </si>
  <si>
    <t>BF</t>
    <phoneticPr fontId="19" type="noConversion"/>
  </si>
  <si>
    <t>MU</t>
    <phoneticPr fontId="19" type="noConversion"/>
  </si>
  <si>
    <t>QA工程師</t>
  </si>
  <si>
    <t>張立群</t>
    <phoneticPr fontId="19" type="noConversion"/>
  </si>
  <si>
    <t>E123289639</t>
  </si>
  <si>
    <t>間接</t>
    <phoneticPr fontId="19" type="noConversion"/>
  </si>
  <si>
    <t>廠務</t>
    <phoneticPr fontId="19" type="noConversion"/>
  </si>
  <si>
    <t>製程研究所</t>
  </si>
  <si>
    <t>TF工程師</t>
  </si>
  <si>
    <t>R121205742</t>
  </si>
  <si>
    <t>黃凱麟</t>
    <phoneticPr fontId="19" type="noConversion"/>
  </si>
  <si>
    <t>A125315807</t>
  </si>
  <si>
    <t>FKC</t>
    <phoneticPr fontId="19" type="noConversion"/>
  </si>
  <si>
    <t>BF工程師</t>
  </si>
  <si>
    <t>陳坤城</t>
  </si>
  <si>
    <t>T124108868</t>
  </si>
  <si>
    <t xml:space="preserve">BF </t>
    <phoneticPr fontId="19" type="noConversion"/>
  </si>
  <si>
    <t>FK工程師</t>
  </si>
  <si>
    <t>S122729395</t>
  </si>
  <si>
    <t>FK</t>
    <phoneticPr fontId="19" type="noConversion"/>
  </si>
  <si>
    <t>DP工程師</t>
  </si>
  <si>
    <t>林宏銘</t>
  </si>
  <si>
    <t>U121154636</t>
  </si>
  <si>
    <t>DP</t>
    <phoneticPr fontId="19" type="noConversion"/>
  </si>
  <si>
    <t>HB工程師</t>
  </si>
  <si>
    <t>S122357406</t>
  </si>
  <si>
    <t>HB</t>
    <phoneticPr fontId="19" type="noConversion"/>
  </si>
  <si>
    <t>UP工程師</t>
  </si>
  <si>
    <t>巫文傑</t>
  </si>
  <si>
    <t>K120617430</t>
  </si>
  <si>
    <t>UP</t>
    <phoneticPr fontId="19" type="noConversion"/>
  </si>
  <si>
    <t>MK工程師</t>
  </si>
  <si>
    <t>T121504895</t>
  </si>
  <si>
    <t>MK</t>
    <phoneticPr fontId="19" type="noConversion"/>
  </si>
  <si>
    <t>CP工程師</t>
  </si>
  <si>
    <t>潘重志</t>
  </si>
  <si>
    <t>E122733263</t>
  </si>
  <si>
    <t>合計</t>
    <phoneticPr fontId="19" type="noConversion"/>
  </si>
  <si>
    <t>直接人工</t>
    <phoneticPr fontId="19" type="noConversion"/>
  </si>
  <si>
    <t>間接人工</t>
    <phoneticPr fontId="19" type="noConversion"/>
  </si>
  <si>
    <t>合   計</t>
    <phoneticPr fontId="19" type="noConversion"/>
  </si>
  <si>
    <t xml:space="preserve">     研發</t>
  </si>
  <si>
    <t>2013年度</t>
    <phoneticPr fontId="23" type="noConversion"/>
  </si>
  <si>
    <t xml:space="preserve">    各項攤提</t>
    <phoneticPr fontId="23" type="noConversion"/>
  </si>
  <si>
    <t xml:space="preserve">    各項攤提</t>
    <phoneticPr fontId="23" type="noConversion"/>
  </si>
  <si>
    <t>diff</t>
    <phoneticPr fontId="23" type="noConversion"/>
  </si>
  <si>
    <t>2014 vs 2013</t>
    <phoneticPr fontId="23" type="noConversion"/>
  </si>
  <si>
    <r>
      <t>2013研發人員</t>
    </r>
    <r>
      <rPr>
        <u/>
        <sz val="10"/>
        <color theme="10"/>
        <rFont val="Tahoma"/>
        <family val="2"/>
      </rPr>
      <t>'!A1</t>
    </r>
  </si>
  <si>
    <t>徐祥恩</t>
    <phoneticPr fontId="23" type="noConversion"/>
  </si>
  <si>
    <t>專案經理</t>
    <phoneticPr fontId="23" type="noConversion"/>
  </si>
  <si>
    <t>研究工程師</t>
    <phoneticPr fontId="23" type="noConversion"/>
  </si>
  <si>
    <t>製程端研究</t>
    <phoneticPr fontId="23" type="noConversion"/>
  </si>
  <si>
    <r>
      <t>102</t>
    </r>
    <r>
      <rPr>
        <sz val="10"/>
        <color theme="1"/>
        <rFont val="細明體"/>
        <family val="3"/>
        <charset val="136"/>
      </rPr>
      <t>年年終</t>
    </r>
    <phoneticPr fontId="19" type="noConversion"/>
  </si>
  <si>
    <r>
      <t>102</t>
    </r>
    <r>
      <rPr>
        <sz val="10"/>
        <color theme="1"/>
        <rFont val="細明體"/>
        <family val="3"/>
        <charset val="136"/>
      </rPr>
      <t>年薪資</t>
    </r>
    <phoneticPr fontId="23" type="noConversion"/>
  </si>
  <si>
    <r>
      <t>2013</t>
    </r>
    <r>
      <rPr>
        <sz val="10"/>
        <color theme="1"/>
        <rFont val="細明體"/>
        <family val="3"/>
        <charset val="136"/>
      </rPr>
      <t>年度製造部長之薪資及年獎總計</t>
    </r>
    <r>
      <rPr>
        <sz val="10"/>
        <color theme="1"/>
        <rFont val="Georgia"/>
        <family val="1"/>
      </rPr>
      <t>$9,169,995</t>
    </r>
    <phoneticPr fontId="23" type="noConversion"/>
  </si>
  <si>
    <t>研發材料費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</si>
</sst>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_(* #,##0_);[Red]\ \ \(* #,##0\);_-* &quot;-&quot;_-;_-@_-"/>
    <numFmt numFmtId="178" formatCode="_-* #,##0_-;\(* #,##0\);_-* &quot;0&quot;_-;_-@_-"/>
  </numFmts>
  <fonts count="33" x14ac:knownFonts="1">
    <font>
      <sz val="10"/>
      <color theme="1"/>
      <name val="Tahoma"/>
      <family val="2"/>
      <charset val="136"/>
    </font>
    <font>
      <sz val="10"/>
      <color theme="1"/>
      <name val="Tahoma"/>
      <family val="2"/>
      <charset val="136"/>
    </font>
    <font>
      <b/>
      <sz val="18"/>
      <color theme="3"/>
      <name val="新細明體"/>
      <family val="2"/>
      <charset val="136"/>
      <scheme val="major"/>
    </font>
    <font>
      <sz val="12"/>
      <color theme="1"/>
      <name val="新細明體"/>
      <family val="2"/>
      <charset val="136"/>
      <scheme val="min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Tahoma"/>
      <family val="2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細明體"/>
      <family val="3"/>
      <charset val="136"/>
    </font>
    <font>
      <u/>
      <sz val="10"/>
      <color theme="10"/>
      <name val="Tahoma"/>
      <family val="2"/>
      <charset val="136"/>
    </font>
    <font>
      <u/>
      <sz val="10"/>
      <color theme="10"/>
      <name val="Tahoma"/>
      <family val="2"/>
    </font>
    <font>
      <sz val="10"/>
      <color theme="1"/>
      <name val="Georgia"/>
      <family val="1"/>
    </font>
    <font>
      <sz val="10"/>
      <name val="Tahoma"/>
      <family val="2"/>
      <charset val="136"/>
    </font>
    <font>
      <sz val="12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/>
  </cellStyleXfs>
  <cellXfs count="61">
    <xf numFmtId="0" fontId="0" fillId="0" borderId="0" xfId="0">
      <alignment vertical="center"/>
    </xf>
    <xf numFmtId="43" fontId="0" fillId="0" borderId="0" xfId="44" applyFont="1">
      <alignment vertical="center"/>
    </xf>
    <xf numFmtId="43" fontId="0" fillId="0" borderId="10" xfId="44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Border="1" applyAlignment="1">
      <alignment horizontal="center" vertical="center"/>
    </xf>
    <xf numFmtId="41" fontId="0" fillId="0" borderId="0" xfId="0" applyNumberFormat="1">
      <alignment vertical="center"/>
    </xf>
    <xf numFmtId="43" fontId="0" fillId="0" borderId="12" xfId="44" applyFont="1" applyBorder="1">
      <alignment vertical="center"/>
    </xf>
    <xf numFmtId="176" fontId="0" fillId="0" borderId="12" xfId="0" applyNumberFormat="1" applyBorder="1">
      <alignment vertical="center"/>
    </xf>
    <xf numFmtId="43" fontId="0" fillId="0" borderId="13" xfId="0" applyNumberFormat="1" applyBorder="1">
      <alignment vertical="center"/>
    </xf>
    <xf numFmtId="43" fontId="0" fillId="0" borderId="13" xfId="0" applyNumberFormat="1" applyBorder="1" applyAlignment="1">
      <alignment horizontal="center" vertical="center"/>
    </xf>
    <xf numFmtId="43" fontId="0" fillId="0" borderId="14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0" fillId="0" borderId="15" xfId="0" applyNumberFormat="1" applyBorder="1" applyAlignment="1">
      <alignment horizontal="center" vertical="center"/>
    </xf>
    <xf numFmtId="41" fontId="0" fillId="0" borderId="13" xfId="0" applyNumberFormat="1" applyBorder="1">
      <alignment vertical="center"/>
    </xf>
    <xf numFmtId="4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1" fontId="20" fillId="0" borderId="0" xfId="0" applyNumberFormat="1" applyFont="1" applyBorder="1">
      <alignment vertical="center"/>
    </xf>
    <xf numFmtId="41" fontId="20" fillId="0" borderId="12" xfId="0" applyNumberFormat="1" applyFont="1" applyBorder="1">
      <alignment vertical="center"/>
    </xf>
    <xf numFmtId="41" fontId="20" fillId="0" borderId="12" xfId="0" applyNumberFormat="1" applyFont="1" applyBorder="1" applyAlignment="1">
      <alignment horizontal="center" vertical="center"/>
    </xf>
    <xf numFmtId="0" fontId="24" fillId="0" borderId="0" xfId="2" applyFont="1">
      <alignment vertical="center"/>
    </xf>
    <xf numFmtId="0" fontId="1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24" fillId="0" borderId="0" xfId="2" applyNumberFormat="1" applyFont="1">
      <alignment vertical="center"/>
    </xf>
    <xf numFmtId="0" fontId="21" fillId="0" borderId="0" xfId="0" applyFont="1">
      <alignment vertical="center"/>
    </xf>
    <xf numFmtId="177" fontId="21" fillId="0" borderId="12" xfId="0" applyNumberFormat="1" applyFont="1" applyBorder="1">
      <alignment vertical="center"/>
    </xf>
    <xf numFmtId="177" fontId="21" fillId="0" borderId="0" xfId="0" applyNumberFormat="1" applyFont="1">
      <alignment vertical="center"/>
    </xf>
    <xf numFmtId="0" fontId="26" fillId="0" borderId="0" xfId="45" quotePrefix="1">
      <alignment vertical="center"/>
    </xf>
    <xf numFmtId="0" fontId="28" fillId="0" borderId="0" xfId="0" applyFont="1">
      <alignment vertical="center"/>
    </xf>
    <xf numFmtId="177" fontId="0" fillId="0" borderId="0" xfId="44" applyNumberFormat="1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44" applyNumberFormat="1" applyFont="1">
      <alignment vertical="center"/>
    </xf>
    <xf numFmtId="177" fontId="0" fillId="0" borderId="0" xfId="0" applyNumberFormat="1">
      <alignment vertical="center"/>
    </xf>
    <xf numFmtId="0" fontId="25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12" xfId="44" applyNumberFormat="1" applyFont="1" applyBorder="1">
      <alignment vertical="center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14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0" fillId="0" borderId="1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33" borderId="0" xfId="0" applyFont="1" applyFill="1">
      <alignment vertical="center"/>
    </xf>
    <xf numFmtId="177" fontId="29" fillId="33" borderId="12" xfId="4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7" fontId="21" fillId="0" borderId="0" xfId="0" applyNumberFormat="1" applyFont="1" applyBorder="1">
      <alignment vertical="center"/>
    </xf>
    <xf numFmtId="49" fontId="31" fillId="0" borderId="0" xfId="46" applyNumberFormat="1" applyFont="1" applyAlignment="1">
      <alignment horizontal="left" vertical="top" wrapText="1"/>
    </xf>
    <xf numFmtId="49" fontId="31" fillId="0" borderId="0" xfId="46" applyNumberFormat="1" applyFont="1" applyAlignment="1">
      <alignment horizontal="center" vertical="top" wrapText="1"/>
    </xf>
    <xf numFmtId="49" fontId="31" fillId="33" borderId="0" xfId="46" applyNumberFormat="1" applyFont="1" applyFill="1" applyAlignment="1">
      <alignment horizontal="left" vertical="top" wrapText="1"/>
    </xf>
    <xf numFmtId="177" fontId="1" fillId="33" borderId="0" xfId="0" applyNumberFormat="1" applyFont="1" applyFill="1">
      <alignment vertical="center"/>
    </xf>
    <xf numFmtId="178" fontId="32" fillId="33" borderId="0" xfId="46" applyNumberFormat="1" applyFont="1" applyFill="1" applyAlignment="1">
      <alignment horizontal="right" vertical="top" wrapText="1"/>
    </xf>
    <xf numFmtId="0" fontId="1" fillId="33" borderId="0" xfId="0" applyFont="1" applyFill="1">
      <alignment vertical="center"/>
    </xf>
  </cellXfs>
  <cellStyles count="47">
    <cellStyle name="20% - 輔色1 2" xfId="20"/>
    <cellStyle name="20% - 輔色2 2" xfId="24"/>
    <cellStyle name="20% - 輔色3 2" xfId="28"/>
    <cellStyle name="20% - 輔色4 2" xfId="32"/>
    <cellStyle name="20% - 輔色5 2" xfId="36"/>
    <cellStyle name="20% - 輔色6 2" xfId="40"/>
    <cellStyle name="40% - 輔色1 2" xfId="21"/>
    <cellStyle name="40% - 輔色2 2" xfId="25"/>
    <cellStyle name="40% - 輔色3 2" xfId="29"/>
    <cellStyle name="40% - 輔色4 2" xfId="33"/>
    <cellStyle name="40% - 輔色5 2" xfId="37"/>
    <cellStyle name="40% - 輔色6 2" xfId="41"/>
    <cellStyle name="60% - 輔色1 2" xfId="22"/>
    <cellStyle name="60% - 輔色2 2" xfId="26"/>
    <cellStyle name="60% - 輔色3 2" xfId="30"/>
    <cellStyle name="60% - 輔色4 2" xfId="34"/>
    <cellStyle name="60% - 輔色5 2" xfId="38"/>
    <cellStyle name="60% - 輔色6 2" xfId="42"/>
    <cellStyle name="一般" xfId="0" builtinId="0"/>
    <cellStyle name="一般 2" xfId="2"/>
    <cellStyle name="一般 3" xfId="46"/>
    <cellStyle name="千分位 2" xfId="44"/>
    <cellStyle name="中等 2" xfId="9"/>
    <cellStyle name="合計 2" xfId="18"/>
    <cellStyle name="好 2" xfId="7"/>
    <cellStyle name="百分比 2" xfId="43"/>
    <cellStyle name="計算方式 2" xfId="12"/>
    <cellStyle name="連結的儲存格 2" xfId="13"/>
    <cellStyle name="備註 2" xfId="16"/>
    <cellStyle name="超連結" xfId="45" builtinId="8"/>
    <cellStyle name="說明文字 2" xfId="17"/>
    <cellStyle name="輔色1 2" xfId="19"/>
    <cellStyle name="輔色2 2" xfId="23"/>
    <cellStyle name="輔色3 2" xfId="27"/>
    <cellStyle name="輔色4 2" xfId="31"/>
    <cellStyle name="輔色5 2" xfId="35"/>
    <cellStyle name="輔色6 2" xfId="39"/>
    <cellStyle name="標題" xfId="1" builtinId="15" customBuiltin="1"/>
    <cellStyle name="標題 1 2" xfId="3"/>
    <cellStyle name="標題 2 2" xfId="4"/>
    <cellStyle name="標題 3 2" xfId="5"/>
    <cellStyle name="標題 4 2" xfId="6"/>
    <cellStyle name="輸入 2" xfId="10"/>
    <cellStyle name="輸出 2" xfId="11"/>
    <cellStyle name="檢查儲存格 2" xfId="14"/>
    <cellStyle name="壞 2" xfId="8"/>
    <cellStyle name="警告文字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5</xdr:row>
      <xdr:rowOff>133350</xdr:rowOff>
    </xdr:from>
    <xdr:to>
      <xdr:col>19</xdr:col>
      <xdr:colOff>589639</xdr:colOff>
      <xdr:row>47</xdr:row>
      <xdr:rowOff>27717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076325"/>
          <a:ext cx="7295239" cy="6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0</xdr:row>
      <xdr:rowOff>0</xdr:rowOff>
    </xdr:from>
    <xdr:to>
      <xdr:col>16</xdr:col>
      <xdr:colOff>313750</xdr:colOff>
      <xdr:row>28</xdr:row>
      <xdr:rowOff>104168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0"/>
          <a:ext cx="4600000" cy="4857143"/>
        </a:xfrm>
        <a:prstGeom prst="rect">
          <a:avLst/>
        </a:prstGeom>
      </xdr:spPr>
    </xdr:pic>
    <xdr:clientData/>
  </xdr:twoCellAnchor>
  <xdr:twoCellAnchor>
    <xdr:from>
      <xdr:col>6</xdr:col>
      <xdr:colOff>819150</xdr:colOff>
      <xdr:row>8</xdr:row>
      <xdr:rowOff>9525</xdr:rowOff>
    </xdr:from>
    <xdr:to>
      <xdr:col>7</xdr:col>
      <xdr:colOff>114300</xdr:colOff>
      <xdr:row>19</xdr:row>
      <xdr:rowOff>66675</xdr:rowOff>
    </xdr:to>
    <xdr:sp macro="" textlink="">
      <xdr:nvSpPr>
        <xdr:cNvPr id="3" name="右大括弧 2"/>
        <xdr:cNvSpPr/>
      </xdr:nvSpPr>
      <xdr:spPr>
        <a:xfrm>
          <a:off x="5962650" y="1257300"/>
          <a:ext cx="142875" cy="1857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25" sqref="I25"/>
    </sheetView>
  </sheetViews>
  <sheetFormatPr defaultColWidth="8.85546875" defaultRowHeight="12.75" x14ac:dyDescent="0.2"/>
  <cols>
    <col min="1" max="1" width="15.28515625" style="25" bestFit="1" customWidth="1"/>
    <col min="2" max="2" width="13.7109375" style="25" bestFit="1" customWidth="1"/>
    <col min="3" max="3" width="12.42578125" style="25" bestFit="1" customWidth="1"/>
    <col min="4" max="4" width="13.7109375" style="25" bestFit="1" customWidth="1"/>
    <col min="5" max="5" width="3.5703125" style="25" customWidth="1"/>
    <col min="6" max="6" width="16.85546875" style="25" customWidth="1"/>
    <col min="7" max="7" width="13" style="25" customWidth="1"/>
    <col min="8" max="8" width="16.7109375" style="25" bestFit="1" customWidth="1"/>
    <col min="9" max="9" width="2.5703125" style="25" customWidth="1"/>
    <col min="10" max="10" width="21.5703125" style="25" bestFit="1" customWidth="1"/>
    <col min="11" max="16384" width="8.85546875" style="25"/>
  </cols>
  <sheetData>
    <row r="1" spans="1:11" ht="14.25" x14ac:dyDescent="0.2">
      <c r="A1" s="24"/>
      <c r="B1" s="44"/>
      <c r="C1" s="44"/>
      <c r="D1" s="44"/>
    </row>
    <row r="2" spans="1:11" ht="14.25" x14ac:dyDescent="0.2">
      <c r="A2" s="24"/>
      <c r="B2" s="44"/>
      <c r="C2" s="44"/>
      <c r="D2" s="44"/>
    </row>
    <row r="3" spans="1:11" ht="15" thickBot="1" x14ac:dyDescent="0.25">
      <c r="A3" s="24"/>
      <c r="B3" s="44" t="s">
        <v>27</v>
      </c>
      <c r="C3" s="44"/>
      <c r="D3" s="44"/>
      <c r="F3" s="45" t="s">
        <v>107</v>
      </c>
      <c r="G3" s="45"/>
      <c r="H3" s="26" t="s">
        <v>111</v>
      </c>
      <c r="I3" s="43"/>
    </row>
    <row r="4" spans="1:11" ht="15.75" thickTop="1" thickBot="1" x14ac:dyDescent="0.25">
      <c r="A4" s="27" t="s">
        <v>0</v>
      </c>
      <c r="B4" s="27" t="s">
        <v>2</v>
      </c>
      <c r="C4" s="27" t="s">
        <v>1</v>
      </c>
      <c r="D4" s="27" t="s">
        <v>3</v>
      </c>
      <c r="F4" s="27" t="s">
        <v>0</v>
      </c>
      <c r="G4" s="27" t="s">
        <v>106</v>
      </c>
      <c r="H4" s="27" t="s">
        <v>110</v>
      </c>
      <c r="I4" s="53"/>
      <c r="K4" s="33" t="s">
        <v>112</v>
      </c>
    </row>
    <row r="5" spans="1:11" ht="15" thickTop="1" x14ac:dyDescent="0.2">
      <c r="A5" s="60" t="s">
        <v>4</v>
      </c>
      <c r="B5" s="58">
        <v>7560205</v>
      </c>
      <c r="C5" s="58">
        <v>4350349</v>
      </c>
      <c r="D5" s="58">
        <f t="shared" ref="D5:D17" si="0">SUM(B5:C5)</f>
        <v>11910554</v>
      </c>
      <c r="E5" s="60"/>
      <c r="F5" s="58" t="s">
        <v>4</v>
      </c>
      <c r="G5" s="58">
        <v>3221781</v>
      </c>
      <c r="H5" s="58">
        <f>D5-G5</f>
        <v>8688773</v>
      </c>
      <c r="I5" s="28"/>
      <c r="J5" s="34" t="s">
        <v>119</v>
      </c>
    </row>
    <row r="6" spans="1:11" x14ac:dyDescent="0.2">
      <c r="A6" s="25" t="s">
        <v>5</v>
      </c>
      <c r="B6" s="28">
        <v>951603</v>
      </c>
      <c r="C6" s="28"/>
      <c r="D6" s="28">
        <f t="shared" si="0"/>
        <v>951603</v>
      </c>
      <c r="F6" s="28" t="s">
        <v>5</v>
      </c>
      <c r="G6" s="28">
        <v>12247</v>
      </c>
      <c r="H6" s="28">
        <f t="shared" ref="H6:H28" si="1">D6-G6</f>
        <v>939356</v>
      </c>
      <c r="I6" s="28"/>
    </row>
    <row r="7" spans="1:11" x14ac:dyDescent="0.2">
      <c r="A7" s="25" t="s">
        <v>6</v>
      </c>
      <c r="B7" s="28">
        <v>456006</v>
      </c>
      <c r="C7" s="28"/>
      <c r="D7" s="28">
        <f t="shared" si="0"/>
        <v>456006</v>
      </c>
      <c r="F7" s="28" t="s">
        <v>6</v>
      </c>
      <c r="G7" s="28">
        <v>22164</v>
      </c>
      <c r="H7" s="28">
        <f t="shared" si="1"/>
        <v>433842</v>
      </c>
      <c r="I7" s="28"/>
    </row>
    <row r="8" spans="1:11" ht="14.25" x14ac:dyDescent="0.2">
      <c r="A8" s="24" t="s">
        <v>7</v>
      </c>
      <c r="B8" s="28">
        <v>50023</v>
      </c>
      <c r="C8" s="28"/>
      <c r="D8" s="28">
        <f t="shared" si="0"/>
        <v>50023</v>
      </c>
      <c r="F8" s="29" t="s">
        <v>7</v>
      </c>
      <c r="G8" s="28">
        <v>0</v>
      </c>
      <c r="H8" s="28">
        <f t="shared" si="1"/>
        <v>50023</v>
      </c>
      <c r="I8" s="28"/>
    </row>
    <row r="9" spans="1:11" x14ac:dyDescent="0.2">
      <c r="A9" s="25" t="s">
        <v>8</v>
      </c>
      <c r="B9" s="28">
        <v>18401</v>
      </c>
      <c r="C9" s="28"/>
      <c r="D9" s="28">
        <f t="shared" si="0"/>
        <v>18401</v>
      </c>
      <c r="F9" s="28" t="s">
        <v>8</v>
      </c>
      <c r="G9" s="28">
        <v>20796</v>
      </c>
      <c r="H9" s="28">
        <f t="shared" si="1"/>
        <v>-2395</v>
      </c>
      <c r="I9" s="28"/>
    </row>
    <row r="10" spans="1:11" x14ac:dyDescent="0.2">
      <c r="A10" s="25" t="s">
        <v>9</v>
      </c>
      <c r="B10" s="28">
        <v>361319</v>
      </c>
      <c r="C10" s="28"/>
      <c r="D10" s="28">
        <f t="shared" si="0"/>
        <v>361319</v>
      </c>
      <c r="F10" s="28" t="s">
        <v>9</v>
      </c>
      <c r="G10" s="28">
        <v>196313</v>
      </c>
      <c r="H10" s="28">
        <f t="shared" si="1"/>
        <v>165006</v>
      </c>
      <c r="I10" s="28"/>
    </row>
    <row r="11" spans="1:11" x14ac:dyDescent="0.2">
      <c r="A11" s="25" t="s">
        <v>10</v>
      </c>
      <c r="B11" s="28">
        <v>0</v>
      </c>
      <c r="C11" s="28"/>
      <c r="D11" s="28">
        <f t="shared" si="0"/>
        <v>0</v>
      </c>
      <c r="F11" s="28" t="s">
        <v>10</v>
      </c>
      <c r="G11" s="28">
        <v>20161</v>
      </c>
      <c r="H11" s="28">
        <f t="shared" si="1"/>
        <v>-20161</v>
      </c>
      <c r="I11" s="28"/>
    </row>
    <row r="12" spans="1:11" x14ac:dyDescent="0.2">
      <c r="A12" s="25" t="s">
        <v>11</v>
      </c>
      <c r="B12" s="28">
        <v>26599</v>
      </c>
      <c r="C12" s="28"/>
      <c r="D12" s="28">
        <f t="shared" si="0"/>
        <v>26599</v>
      </c>
      <c r="F12" s="28" t="s">
        <v>11</v>
      </c>
      <c r="G12" s="28">
        <v>46849</v>
      </c>
      <c r="H12" s="28">
        <f t="shared" si="1"/>
        <v>-20250</v>
      </c>
      <c r="I12" s="28"/>
    </row>
    <row r="13" spans="1:11" x14ac:dyDescent="0.2">
      <c r="A13" s="25" t="s">
        <v>12</v>
      </c>
      <c r="B13" s="28">
        <v>699764</v>
      </c>
      <c r="C13" s="28"/>
      <c r="D13" s="28">
        <f t="shared" si="0"/>
        <v>699764</v>
      </c>
      <c r="F13" s="28" t="s">
        <v>12</v>
      </c>
      <c r="G13" s="28">
        <v>317776</v>
      </c>
      <c r="H13" s="28">
        <f t="shared" si="1"/>
        <v>381988</v>
      </c>
      <c r="I13" s="28"/>
    </row>
    <row r="14" spans="1:11" x14ac:dyDescent="0.2">
      <c r="A14" s="25" t="s">
        <v>13</v>
      </c>
      <c r="B14" s="28">
        <v>584584</v>
      </c>
      <c r="C14" s="28"/>
      <c r="D14" s="28">
        <f t="shared" si="0"/>
        <v>584584</v>
      </c>
      <c r="F14" s="28" t="s">
        <v>13</v>
      </c>
      <c r="G14" s="28">
        <v>596242</v>
      </c>
      <c r="H14" s="28">
        <f t="shared" si="1"/>
        <v>-11658</v>
      </c>
      <c r="I14" s="28"/>
    </row>
    <row r="15" spans="1:11" x14ac:dyDescent="0.2">
      <c r="A15" s="25" t="s">
        <v>14</v>
      </c>
      <c r="B15" s="28">
        <v>723062</v>
      </c>
      <c r="C15" s="28"/>
      <c r="D15" s="28">
        <f t="shared" si="0"/>
        <v>723062</v>
      </c>
      <c r="F15" s="28" t="s">
        <v>14</v>
      </c>
      <c r="G15" s="28">
        <v>200661</v>
      </c>
      <c r="H15" s="28">
        <f t="shared" si="1"/>
        <v>522401</v>
      </c>
      <c r="I15" s="28"/>
    </row>
    <row r="16" spans="1:11" x14ac:dyDescent="0.2">
      <c r="A16" s="25" t="s">
        <v>15</v>
      </c>
      <c r="B16" s="28">
        <v>377827</v>
      </c>
      <c r="C16" s="28"/>
      <c r="D16" s="28">
        <f t="shared" si="0"/>
        <v>377827</v>
      </c>
      <c r="F16" s="28" t="s">
        <v>15</v>
      </c>
      <c r="G16" s="28">
        <v>210067</v>
      </c>
      <c r="H16" s="28">
        <f t="shared" si="1"/>
        <v>167760</v>
      </c>
      <c r="I16" s="28"/>
    </row>
    <row r="17" spans="1:9" x14ac:dyDescent="0.2">
      <c r="A17" s="25" t="s">
        <v>16</v>
      </c>
      <c r="B17" s="28">
        <v>15880</v>
      </c>
      <c r="C17" s="28"/>
      <c r="D17" s="28">
        <f t="shared" si="0"/>
        <v>15880</v>
      </c>
      <c r="F17" s="28" t="s">
        <v>16</v>
      </c>
      <c r="G17" s="28">
        <v>16164</v>
      </c>
      <c r="H17" s="28">
        <f t="shared" si="1"/>
        <v>-284</v>
      </c>
      <c r="I17" s="28"/>
    </row>
    <row r="18" spans="1:9" x14ac:dyDescent="0.2">
      <c r="A18" s="25" t="s">
        <v>17</v>
      </c>
      <c r="B18" s="28">
        <v>1111596</v>
      </c>
      <c r="C18" s="28">
        <v>10800</v>
      </c>
      <c r="D18" s="28">
        <f>SUM(B18:C18)</f>
        <v>1122396</v>
      </c>
      <c r="F18" s="28" t="s">
        <v>17</v>
      </c>
      <c r="G18" s="28">
        <v>1359238</v>
      </c>
      <c r="H18" s="28">
        <f t="shared" si="1"/>
        <v>-236842</v>
      </c>
      <c r="I18" s="28"/>
    </row>
    <row r="19" spans="1:9" ht="14.25" x14ac:dyDescent="0.2">
      <c r="A19" s="24" t="s">
        <v>18</v>
      </c>
      <c r="B19" s="28">
        <v>121722</v>
      </c>
      <c r="C19" s="28"/>
      <c r="D19" s="28">
        <f t="shared" ref="D19:D28" si="2">SUM(B19:C19)</f>
        <v>121722</v>
      </c>
      <c r="F19" s="29" t="s">
        <v>18</v>
      </c>
      <c r="G19" s="28">
        <v>0</v>
      </c>
      <c r="H19" s="28">
        <f t="shared" si="1"/>
        <v>121722</v>
      </c>
      <c r="I19" s="28"/>
    </row>
    <row r="20" spans="1:9" x14ac:dyDescent="0.2">
      <c r="A20" s="25" t="s">
        <v>19</v>
      </c>
      <c r="B20" s="28">
        <v>44333</v>
      </c>
      <c r="C20" s="28"/>
      <c r="D20" s="28">
        <f t="shared" si="2"/>
        <v>44333</v>
      </c>
      <c r="F20" s="28" t="s">
        <v>19</v>
      </c>
      <c r="G20" s="28">
        <v>39064</v>
      </c>
      <c r="H20" s="28">
        <f t="shared" si="1"/>
        <v>5269</v>
      </c>
      <c r="I20" s="28"/>
    </row>
    <row r="21" spans="1:9" x14ac:dyDescent="0.2">
      <c r="A21" s="25" t="s">
        <v>20</v>
      </c>
      <c r="B21" s="28">
        <v>6242</v>
      </c>
      <c r="C21" s="28"/>
      <c r="D21" s="28">
        <f t="shared" si="2"/>
        <v>6242</v>
      </c>
      <c r="F21" s="28" t="s">
        <v>20</v>
      </c>
      <c r="G21" s="28">
        <v>8062</v>
      </c>
      <c r="H21" s="28">
        <f t="shared" si="1"/>
        <v>-1820</v>
      </c>
      <c r="I21" s="28"/>
    </row>
    <row r="22" spans="1:9" x14ac:dyDescent="0.2">
      <c r="A22" s="25" t="s">
        <v>21</v>
      </c>
      <c r="B22" s="28">
        <v>35075</v>
      </c>
      <c r="C22" s="28"/>
      <c r="D22" s="28">
        <f t="shared" si="2"/>
        <v>35075</v>
      </c>
      <c r="F22" s="28" t="s">
        <v>21</v>
      </c>
      <c r="G22" s="28">
        <v>167625</v>
      </c>
      <c r="H22" s="28">
        <f t="shared" si="1"/>
        <v>-132550</v>
      </c>
      <c r="I22" s="28"/>
    </row>
    <row r="23" spans="1:9" ht="14.25" x14ac:dyDescent="0.2">
      <c r="A23" s="24" t="s">
        <v>22</v>
      </c>
      <c r="B23" s="28">
        <v>31100</v>
      </c>
      <c r="C23" s="28"/>
      <c r="D23" s="28">
        <f t="shared" si="2"/>
        <v>31100</v>
      </c>
      <c r="F23" s="29" t="s">
        <v>22</v>
      </c>
      <c r="G23" s="28">
        <v>0</v>
      </c>
      <c r="H23" s="28">
        <f t="shared" si="1"/>
        <v>31100</v>
      </c>
      <c r="I23" s="28"/>
    </row>
    <row r="24" spans="1:9" x14ac:dyDescent="0.2">
      <c r="A24" s="25" t="s">
        <v>23</v>
      </c>
      <c r="B24" s="28">
        <v>207700</v>
      </c>
      <c r="C24" s="28"/>
      <c r="D24" s="28">
        <f t="shared" si="2"/>
        <v>207700</v>
      </c>
      <c r="F24" s="28" t="s">
        <v>23</v>
      </c>
      <c r="G24" s="28">
        <v>8820</v>
      </c>
      <c r="H24" s="28">
        <f t="shared" si="1"/>
        <v>198880</v>
      </c>
      <c r="I24" s="28"/>
    </row>
    <row r="25" spans="1:9" ht="14.25" x14ac:dyDescent="0.2">
      <c r="A25" s="24" t="s">
        <v>24</v>
      </c>
      <c r="B25" s="28">
        <v>47180</v>
      </c>
      <c r="C25" s="28"/>
      <c r="D25" s="28">
        <f t="shared" si="2"/>
        <v>47180</v>
      </c>
      <c r="F25" s="29" t="s">
        <v>24</v>
      </c>
      <c r="G25" s="28">
        <v>0</v>
      </c>
      <c r="H25" s="28">
        <f t="shared" si="1"/>
        <v>47180</v>
      </c>
      <c r="I25" s="28"/>
    </row>
    <row r="26" spans="1:9" ht="14.25" x14ac:dyDescent="0.2">
      <c r="A26" s="24" t="s">
        <v>109</v>
      </c>
      <c r="B26" s="28">
        <v>0</v>
      </c>
      <c r="C26" s="28">
        <v>29954</v>
      </c>
      <c r="D26" s="28">
        <f t="shared" si="2"/>
        <v>29954</v>
      </c>
      <c r="F26" s="29" t="s">
        <v>108</v>
      </c>
      <c r="G26" s="28">
        <v>0</v>
      </c>
      <c r="H26" s="28">
        <f t="shared" si="1"/>
        <v>29954</v>
      </c>
      <c r="I26" s="28"/>
    </row>
    <row r="27" spans="1:9" x14ac:dyDescent="0.2">
      <c r="A27" s="25" t="s">
        <v>25</v>
      </c>
      <c r="B27" s="28">
        <v>8557372</v>
      </c>
      <c r="C27" s="28"/>
      <c r="D27" s="28">
        <f t="shared" si="2"/>
        <v>8557372</v>
      </c>
      <c r="F27" s="28" t="s">
        <v>25</v>
      </c>
      <c r="G27" s="28">
        <v>8365944</v>
      </c>
      <c r="H27" s="28">
        <f t="shared" si="1"/>
        <v>191428</v>
      </c>
      <c r="I27" s="28"/>
    </row>
    <row r="28" spans="1:9" ht="14.25" x14ac:dyDescent="0.2">
      <c r="A28" s="57" t="s">
        <v>120</v>
      </c>
      <c r="B28" s="58"/>
      <c r="C28" s="59">
        <v>30131248</v>
      </c>
      <c r="D28" s="58">
        <f t="shared" si="2"/>
        <v>30131248</v>
      </c>
      <c r="E28" s="60"/>
      <c r="F28" s="58"/>
      <c r="G28" s="58"/>
      <c r="H28" s="58">
        <f t="shared" si="1"/>
        <v>30131248</v>
      </c>
      <c r="I28" s="28"/>
    </row>
    <row r="29" spans="1:9" ht="15" thickBot="1" x14ac:dyDescent="0.25">
      <c r="A29" s="30" t="s">
        <v>26</v>
      </c>
      <c r="B29" s="31">
        <f t="shared" ref="B29:C29" si="3">SUM(B5:B28)</f>
        <v>21987593</v>
      </c>
      <c r="C29" s="31">
        <f t="shared" si="3"/>
        <v>34522351</v>
      </c>
      <c r="D29" s="31">
        <f>SUM(D5:D28)</f>
        <v>56509944</v>
      </c>
      <c r="F29" s="32" t="s">
        <v>26</v>
      </c>
      <c r="G29" s="31">
        <f t="shared" ref="G29:H29" si="4">SUM(G5:G28)</f>
        <v>14829974</v>
      </c>
      <c r="H29" s="31">
        <f t="shared" si="4"/>
        <v>41679970</v>
      </c>
      <c r="I29" s="54"/>
    </row>
    <row r="30" spans="1:9" ht="13.5" thickTop="1" x14ac:dyDescent="0.2">
      <c r="B30" s="28"/>
      <c r="C30" s="28"/>
      <c r="D30" s="28"/>
      <c r="F30" s="28"/>
      <c r="G30" s="28"/>
    </row>
    <row r="32" spans="1:9" ht="14.25" x14ac:dyDescent="0.2">
      <c r="A32" s="55"/>
      <c r="C32" s="56"/>
    </row>
  </sheetData>
  <mergeCells count="4">
    <mergeCell ref="B1:D1"/>
    <mergeCell ref="B2:D2"/>
    <mergeCell ref="B3:D3"/>
    <mergeCell ref="F3:G3"/>
  </mergeCells>
  <phoneticPr fontId="23" type="noConversion"/>
  <hyperlinks>
    <hyperlink ref="K4" location="'2013研發人員'!A1" display="'2013研發人員'!A1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F30" sqref="F30"/>
    </sheetView>
  </sheetViews>
  <sheetFormatPr defaultRowHeight="12.75" x14ac:dyDescent="0.2"/>
  <cols>
    <col min="2" max="2" width="9.7109375" customWidth="1"/>
    <col min="3" max="3" width="14.28515625" style="1" hidden="1" customWidth="1"/>
    <col min="4" max="4" width="12.5703125" hidden="1" customWidth="1"/>
    <col min="5" max="5" width="13.85546875" customWidth="1"/>
    <col min="6" max="6" width="16.140625" bestFit="1" customWidth="1"/>
    <col min="7" max="7" width="12.7109375" bestFit="1" customWidth="1"/>
    <col min="9" max="9" width="2.42578125" customWidth="1"/>
  </cols>
  <sheetData>
    <row r="1" spans="1:8" ht="16.5" x14ac:dyDescent="0.2">
      <c r="A1" s="46"/>
      <c r="B1" s="46"/>
      <c r="C1" s="46"/>
      <c r="D1" s="46"/>
      <c r="E1" s="46"/>
      <c r="F1" s="46"/>
    </row>
    <row r="2" spans="1:8" ht="13.5" thickBot="1" x14ac:dyDescent="0.25"/>
    <row r="3" spans="1:8" ht="15.75" thickTop="1" thickBot="1" x14ac:dyDescent="0.25">
      <c r="C3" s="2" t="s">
        <v>28</v>
      </c>
      <c r="D3" s="3" t="s">
        <v>29</v>
      </c>
      <c r="E3" s="3" t="s">
        <v>118</v>
      </c>
      <c r="F3" s="3" t="s">
        <v>117</v>
      </c>
      <c r="G3" s="4" t="s">
        <v>30</v>
      </c>
    </row>
    <row r="4" spans="1:8" ht="15" thickTop="1" x14ac:dyDescent="0.2">
      <c r="A4" t="s">
        <v>31</v>
      </c>
      <c r="B4" s="39" t="s">
        <v>114</v>
      </c>
      <c r="C4" s="35">
        <v>1259723</v>
      </c>
      <c r="D4" s="36">
        <v>101793</v>
      </c>
      <c r="E4" s="36">
        <f>SUM(C4:D4)</f>
        <v>1361516</v>
      </c>
      <c r="F4" s="36">
        <v>993467</v>
      </c>
      <c r="G4" s="38">
        <f>SUM(E4:F4)</f>
        <v>2354983</v>
      </c>
    </row>
    <row r="5" spans="1:8" ht="14.25" x14ac:dyDescent="0.2">
      <c r="A5" t="s">
        <v>32</v>
      </c>
      <c r="B5" s="39" t="s">
        <v>115</v>
      </c>
      <c r="C5" s="35">
        <v>629610</v>
      </c>
      <c r="D5" s="36">
        <v>52510</v>
      </c>
      <c r="E5" s="36">
        <f>SUM(C5:D5)</f>
        <v>682120</v>
      </c>
      <c r="F5" s="36">
        <v>142678</v>
      </c>
      <c r="G5" s="38">
        <f>SUM(E5:F5)</f>
        <v>824798</v>
      </c>
    </row>
    <row r="6" spans="1:8" ht="14.25" x14ac:dyDescent="0.2">
      <c r="A6" s="39" t="s">
        <v>113</v>
      </c>
      <c r="C6" s="35">
        <v>42000</v>
      </c>
      <c r="D6" s="36"/>
      <c r="E6" s="36">
        <f>SUM(C6:D6)</f>
        <v>42000</v>
      </c>
      <c r="F6" s="36"/>
      <c r="G6" s="38">
        <f>SUM(E6:F6)</f>
        <v>42000</v>
      </c>
    </row>
    <row r="7" spans="1:8" ht="13.5" thickBot="1" x14ac:dyDescent="0.25">
      <c r="A7" s="51"/>
      <c r="B7" s="51"/>
      <c r="C7" s="52">
        <f>SUM(C4:C6)</f>
        <v>1931333</v>
      </c>
      <c r="D7" s="52">
        <f>SUM(D4:D6)</f>
        <v>154303</v>
      </c>
      <c r="E7" s="52">
        <f>SUM(E4:E6)</f>
        <v>2085636</v>
      </c>
      <c r="F7" s="52">
        <f>SUM(F4:F6)</f>
        <v>1136145</v>
      </c>
      <c r="G7" s="52">
        <f>SUM(G4:G6)</f>
        <v>3221781</v>
      </c>
    </row>
    <row r="8" spans="1:8" ht="13.5" thickTop="1" x14ac:dyDescent="0.2">
      <c r="C8" s="35"/>
      <c r="D8" s="35"/>
      <c r="E8" s="35"/>
      <c r="F8" s="35"/>
      <c r="G8" s="35"/>
    </row>
    <row r="9" spans="1:8" x14ac:dyDescent="0.2">
      <c r="A9" t="s">
        <v>34</v>
      </c>
      <c r="B9" t="s">
        <v>33</v>
      </c>
      <c r="C9" s="37">
        <v>765341</v>
      </c>
      <c r="D9" s="38">
        <v>57132</v>
      </c>
      <c r="E9" s="36">
        <f>SUM(C9:D9)</f>
        <v>822473</v>
      </c>
      <c r="F9" s="38">
        <v>293788</v>
      </c>
      <c r="G9" s="38">
        <f>SUM(E9:F9)</f>
        <v>1116261</v>
      </c>
    </row>
    <row r="10" spans="1:8" x14ac:dyDescent="0.2">
      <c r="A10" t="s">
        <v>36</v>
      </c>
      <c r="B10" t="s">
        <v>33</v>
      </c>
      <c r="C10" s="37">
        <v>694118</v>
      </c>
      <c r="D10" s="38">
        <v>50532</v>
      </c>
      <c r="E10" s="36">
        <f t="shared" ref="E10:E17" si="0">SUM(C10:D10)</f>
        <v>744650</v>
      </c>
      <c r="F10" s="38">
        <v>262557</v>
      </c>
      <c r="G10" s="38">
        <f t="shared" ref="G10:G17" si="1">SUM(E10:F10)</f>
        <v>1007207</v>
      </c>
    </row>
    <row r="11" spans="1:8" x14ac:dyDescent="0.2">
      <c r="A11" t="s">
        <v>37</v>
      </c>
      <c r="B11" t="s">
        <v>33</v>
      </c>
      <c r="C11" s="37">
        <v>683750</v>
      </c>
      <c r="D11" s="38">
        <v>49843</v>
      </c>
      <c r="E11" s="36">
        <f t="shared" si="0"/>
        <v>733593</v>
      </c>
      <c r="F11" s="38">
        <v>404915</v>
      </c>
      <c r="G11" s="38">
        <f t="shared" si="1"/>
        <v>1138508</v>
      </c>
    </row>
    <row r="12" spans="1:8" x14ac:dyDescent="0.2">
      <c r="A12" t="s">
        <v>38</v>
      </c>
      <c r="B12" t="s">
        <v>33</v>
      </c>
      <c r="C12" s="37">
        <v>625386</v>
      </c>
      <c r="D12" s="38">
        <v>43141</v>
      </c>
      <c r="E12" s="36">
        <f t="shared" si="0"/>
        <v>668527</v>
      </c>
      <c r="F12" s="38">
        <v>204783</v>
      </c>
      <c r="G12" s="38">
        <f t="shared" si="1"/>
        <v>873310</v>
      </c>
    </row>
    <row r="13" spans="1:8" x14ac:dyDescent="0.2">
      <c r="A13" t="s">
        <v>39</v>
      </c>
      <c r="B13" t="s">
        <v>33</v>
      </c>
      <c r="C13" s="37">
        <v>595969</v>
      </c>
      <c r="D13" s="38">
        <v>49854</v>
      </c>
      <c r="E13" s="36">
        <f t="shared" si="0"/>
        <v>645823</v>
      </c>
      <c r="F13" s="38">
        <v>202562</v>
      </c>
      <c r="G13" s="38">
        <f t="shared" si="1"/>
        <v>848385</v>
      </c>
    </row>
    <row r="14" spans="1:8" ht="14.25" x14ac:dyDescent="0.2">
      <c r="A14" t="s">
        <v>40</v>
      </c>
      <c r="B14" t="s">
        <v>33</v>
      </c>
      <c r="C14" s="37">
        <v>587454</v>
      </c>
      <c r="D14" s="38">
        <v>45194</v>
      </c>
      <c r="E14" s="36">
        <f t="shared" si="0"/>
        <v>632648</v>
      </c>
      <c r="F14" s="38">
        <v>167092</v>
      </c>
      <c r="G14" s="38">
        <f t="shared" si="1"/>
        <v>799740</v>
      </c>
      <c r="H14" s="39" t="s">
        <v>116</v>
      </c>
    </row>
    <row r="15" spans="1:8" x14ac:dyDescent="0.2">
      <c r="A15" t="s">
        <v>41</v>
      </c>
      <c r="B15" t="s">
        <v>33</v>
      </c>
      <c r="C15" s="37">
        <v>657488</v>
      </c>
      <c r="D15" s="38">
        <v>51584</v>
      </c>
      <c r="E15" s="36">
        <f t="shared" si="0"/>
        <v>709072</v>
      </c>
      <c r="F15" s="38">
        <v>250992</v>
      </c>
      <c r="G15" s="38">
        <f t="shared" si="1"/>
        <v>960064</v>
      </c>
    </row>
    <row r="16" spans="1:8" x14ac:dyDescent="0.2">
      <c r="A16" t="s">
        <v>42</v>
      </c>
      <c r="B16" t="s">
        <v>33</v>
      </c>
      <c r="C16" s="37">
        <v>829122</v>
      </c>
      <c r="D16" s="38">
        <v>52498</v>
      </c>
      <c r="E16" s="36">
        <f t="shared" si="0"/>
        <v>881620</v>
      </c>
      <c r="F16" s="38">
        <v>558214</v>
      </c>
      <c r="G16" s="38">
        <f t="shared" si="1"/>
        <v>1439834</v>
      </c>
    </row>
    <row r="17" spans="1:7" x14ac:dyDescent="0.2">
      <c r="A17" t="s">
        <v>43</v>
      </c>
      <c r="B17" t="s">
        <v>33</v>
      </c>
      <c r="C17" s="37">
        <v>679334</v>
      </c>
      <c r="D17" s="38">
        <v>45789</v>
      </c>
      <c r="E17" s="36">
        <f t="shared" si="0"/>
        <v>725123</v>
      </c>
      <c r="F17" s="38">
        <v>261563</v>
      </c>
      <c r="G17" s="38">
        <f t="shared" si="1"/>
        <v>986686</v>
      </c>
    </row>
    <row r="18" spans="1:7" x14ac:dyDescent="0.2">
      <c r="C18" s="37"/>
      <c r="D18" s="38"/>
      <c r="E18" s="38"/>
      <c r="F18" s="38"/>
      <c r="G18" s="38"/>
    </row>
    <row r="19" spans="1:7" ht="13.5" thickBot="1" x14ac:dyDescent="0.25">
      <c r="B19" s="41" t="s">
        <v>44</v>
      </c>
      <c r="C19" s="7">
        <f>SUM(C9:C18)</f>
        <v>6117962</v>
      </c>
      <c r="D19" s="7">
        <f t="shared" ref="D19:F19" si="2">SUM(D9:D18)</f>
        <v>445567</v>
      </c>
      <c r="E19" s="42">
        <f t="shared" si="2"/>
        <v>6563529</v>
      </c>
      <c r="F19" s="42">
        <f t="shared" si="2"/>
        <v>2606466</v>
      </c>
      <c r="G19" s="8">
        <f>SUM(E19:F19)</f>
        <v>9169995</v>
      </c>
    </row>
    <row r="20" spans="1:7" ht="13.5" thickTop="1" x14ac:dyDescent="0.2"/>
  </sheetData>
  <mergeCells count="1">
    <mergeCell ref="A1:F1"/>
  </mergeCells>
  <phoneticPr fontId="23" type="noConversion"/>
  <pageMargins left="0.24" right="0.05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W28" sqref="W28"/>
    </sheetView>
  </sheetViews>
  <sheetFormatPr defaultRowHeight="12.75" x14ac:dyDescent="0.2"/>
  <cols>
    <col min="1" max="2" width="13.85546875" bestFit="1" customWidth="1"/>
    <col min="4" max="4" width="13.85546875" customWidth="1"/>
    <col min="5" max="5" width="12" hidden="1" customWidth="1"/>
    <col min="6" max="7" width="0" hidden="1" customWidth="1"/>
    <col min="8" max="8" width="12" hidden="1" customWidth="1"/>
    <col min="9" max="10" width="0" hidden="1" customWidth="1"/>
    <col min="11" max="11" width="12" hidden="1" customWidth="1"/>
    <col min="12" max="13" width="0" hidden="1" customWidth="1"/>
    <col min="14" max="14" width="12" hidden="1" customWidth="1"/>
    <col min="15" max="16" width="0" hidden="1" customWidth="1"/>
    <col min="17" max="17" width="12" hidden="1" customWidth="1"/>
    <col min="18" max="19" width="0" hidden="1" customWidth="1"/>
    <col min="20" max="20" width="12" hidden="1" customWidth="1"/>
    <col min="21" max="22" width="0" hidden="1" customWidth="1"/>
    <col min="23" max="23" width="14.42578125" bestFit="1" customWidth="1"/>
  </cols>
  <sheetData>
    <row r="1" spans="1:23" x14ac:dyDescent="0.2">
      <c r="A1" s="9"/>
      <c r="B1" s="9"/>
      <c r="C1" s="9"/>
      <c r="D1" s="9"/>
      <c r="E1" s="47" t="s">
        <v>45</v>
      </c>
      <c r="F1" s="48"/>
      <c r="G1" s="49"/>
      <c r="H1" s="47" t="s">
        <v>46</v>
      </c>
      <c r="I1" s="48"/>
      <c r="J1" s="49"/>
      <c r="K1" s="47" t="s">
        <v>47</v>
      </c>
      <c r="L1" s="48"/>
      <c r="M1" s="49"/>
      <c r="N1" s="47" t="s">
        <v>48</v>
      </c>
      <c r="O1" s="48"/>
      <c r="P1" s="49"/>
      <c r="Q1" s="47" t="s">
        <v>49</v>
      </c>
      <c r="R1" s="48"/>
      <c r="S1" s="49"/>
      <c r="T1" s="47" t="s">
        <v>50</v>
      </c>
      <c r="U1" s="48"/>
      <c r="V1" s="49"/>
      <c r="W1" s="10" t="s">
        <v>51</v>
      </c>
    </row>
    <row r="2" spans="1:23" x14ac:dyDescent="0.2">
      <c r="A2" s="9"/>
      <c r="B2" s="9"/>
      <c r="C2" t="s">
        <v>52</v>
      </c>
      <c r="D2" s="9"/>
      <c r="E2" s="11"/>
      <c r="F2" s="12"/>
      <c r="G2" s="13"/>
      <c r="H2" s="11"/>
      <c r="I2" s="12"/>
      <c r="J2" s="13"/>
      <c r="K2" s="11"/>
      <c r="L2" s="12"/>
      <c r="M2" s="13"/>
      <c r="N2" s="11"/>
      <c r="O2" s="12"/>
      <c r="P2" s="13"/>
      <c r="Q2" s="11"/>
      <c r="R2" s="12"/>
      <c r="S2" s="13"/>
      <c r="T2" s="11"/>
      <c r="U2" s="12"/>
      <c r="V2" s="13"/>
      <c r="W2" s="10"/>
    </row>
    <row r="3" spans="1:23" x14ac:dyDescent="0.2">
      <c r="A3" s="9"/>
      <c r="B3" s="9"/>
      <c r="C3" s="40" t="s">
        <v>53</v>
      </c>
      <c r="D3" s="9"/>
      <c r="E3" s="11"/>
      <c r="F3" s="12"/>
      <c r="G3" s="13"/>
      <c r="H3" s="11"/>
      <c r="I3" s="12"/>
      <c r="J3" s="13"/>
      <c r="K3" s="11"/>
      <c r="L3" s="12"/>
      <c r="M3" s="13"/>
      <c r="N3" s="11"/>
      <c r="O3" s="12"/>
      <c r="P3" s="13"/>
      <c r="Q3" s="11"/>
      <c r="R3" s="12"/>
      <c r="S3" s="13"/>
      <c r="T3" s="11"/>
      <c r="U3" s="12"/>
      <c r="V3" s="13"/>
      <c r="W3" s="10"/>
    </row>
    <row r="4" spans="1:23" x14ac:dyDescent="0.2">
      <c r="A4" s="9"/>
      <c r="B4" s="9"/>
      <c r="D4" s="9"/>
      <c r="E4" s="11"/>
      <c r="F4" s="12"/>
      <c r="G4" s="13"/>
      <c r="H4" s="11"/>
      <c r="I4" s="12"/>
      <c r="J4" s="13"/>
      <c r="K4" s="11"/>
      <c r="L4" s="12"/>
      <c r="M4" s="13"/>
      <c r="N4" s="11"/>
      <c r="O4" s="12"/>
      <c r="P4" s="13"/>
      <c r="Q4" s="11"/>
      <c r="R4" s="12"/>
      <c r="S4" s="13"/>
      <c r="T4" s="11"/>
      <c r="U4" s="12"/>
      <c r="V4" s="13"/>
      <c r="W4" s="10"/>
    </row>
    <row r="5" spans="1:23" x14ac:dyDescent="0.2">
      <c r="A5" s="9" t="s">
        <v>54</v>
      </c>
      <c r="B5" s="9" t="s">
        <v>55</v>
      </c>
      <c r="C5" s="9" t="s">
        <v>56</v>
      </c>
      <c r="D5" s="9" t="s">
        <v>57</v>
      </c>
      <c r="E5" s="14">
        <v>76120</v>
      </c>
      <c r="F5" s="15" t="s">
        <v>58</v>
      </c>
      <c r="G5" s="16" t="s">
        <v>59</v>
      </c>
      <c r="H5" s="14">
        <v>72939</v>
      </c>
      <c r="I5" s="15" t="s">
        <v>58</v>
      </c>
      <c r="J5" s="16" t="s">
        <v>59</v>
      </c>
      <c r="K5" s="14">
        <v>76984</v>
      </c>
      <c r="L5" s="15" t="s">
        <v>58</v>
      </c>
      <c r="M5" s="16" t="s">
        <v>59</v>
      </c>
      <c r="N5" s="14">
        <v>71746</v>
      </c>
      <c r="O5" s="15" t="s">
        <v>58</v>
      </c>
      <c r="P5" s="16" t="s">
        <v>59</v>
      </c>
      <c r="Q5" s="14">
        <v>73937</v>
      </c>
      <c r="R5" s="15" t="s">
        <v>58</v>
      </c>
      <c r="S5" s="16" t="s">
        <v>59</v>
      </c>
      <c r="T5" s="14">
        <v>73502</v>
      </c>
      <c r="U5" s="15" t="s">
        <v>58</v>
      </c>
      <c r="V5" s="16" t="s">
        <v>59</v>
      </c>
      <c r="W5" s="14">
        <f>SUM(E5:T5)</f>
        <v>445228</v>
      </c>
    </row>
    <row r="6" spans="1:23" x14ac:dyDescent="0.2">
      <c r="A6" s="9" t="s">
        <v>54</v>
      </c>
      <c r="B6" s="9" t="s">
        <v>55</v>
      </c>
      <c r="C6" s="9" t="s">
        <v>60</v>
      </c>
      <c r="D6" s="9" t="s">
        <v>61</v>
      </c>
      <c r="E6" s="14">
        <v>39793</v>
      </c>
      <c r="F6" s="15" t="s">
        <v>62</v>
      </c>
      <c r="G6" s="16" t="s">
        <v>59</v>
      </c>
      <c r="H6" s="14">
        <v>39575</v>
      </c>
      <c r="I6" s="15" t="s">
        <v>62</v>
      </c>
      <c r="J6" s="16" t="s">
        <v>59</v>
      </c>
      <c r="K6" s="14">
        <v>41040</v>
      </c>
      <c r="L6" s="15" t="s">
        <v>62</v>
      </c>
      <c r="M6" s="16" t="s">
        <v>59</v>
      </c>
      <c r="N6" s="14">
        <v>39141</v>
      </c>
      <c r="O6" s="15" t="s">
        <v>62</v>
      </c>
      <c r="P6" s="16" t="s">
        <v>59</v>
      </c>
      <c r="Q6" s="14">
        <v>39141</v>
      </c>
      <c r="R6" s="15" t="s">
        <v>62</v>
      </c>
      <c r="S6" s="16" t="s">
        <v>59</v>
      </c>
      <c r="T6" s="14">
        <v>39141</v>
      </c>
      <c r="U6" s="15" t="s">
        <v>62</v>
      </c>
      <c r="V6" s="16" t="s">
        <v>59</v>
      </c>
      <c r="W6" s="14">
        <f t="shared" ref="W6:W17" si="0">SUM(E6:T6)</f>
        <v>237831</v>
      </c>
    </row>
    <row r="7" spans="1:23" x14ac:dyDescent="0.2">
      <c r="A7" s="9" t="s">
        <v>54</v>
      </c>
      <c r="B7" s="9" t="s">
        <v>55</v>
      </c>
      <c r="C7" s="9" t="s">
        <v>35</v>
      </c>
      <c r="D7" s="9" t="s">
        <v>63</v>
      </c>
      <c r="E7" s="14">
        <v>0</v>
      </c>
      <c r="F7" s="15"/>
      <c r="G7" s="15"/>
      <c r="H7" s="14">
        <v>14406</v>
      </c>
      <c r="I7" s="15" t="s">
        <v>62</v>
      </c>
      <c r="J7" s="15" t="s">
        <v>64</v>
      </c>
      <c r="K7" s="14">
        <v>38514</v>
      </c>
      <c r="L7" s="15" t="s">
        <v>62</v>
      </c>
      <c r="M7" s="15" t="s">
        <v>65</v>
      </c>
      <c r="N7" s="14">
        <v>37764</v>
      </c>
      <c r="O7" s="15" t="s">
        <v>62</v>
      </c>
      <c r="P7" s="15" t="s">
        <v>65</v>
      </c>
      <c r="Q7" s="14">
        <v>43278</v>
      </c>
      <c r="R7" s="15" t="s">
        <v>62</v>
      </c>
      <c r="S7" s="15" t="s">
        <v>66</v>
      </c>
      <c r="T7" s="14">
        <v>49223</v>
      </c>
      <c r="U7" s="15" t="s">
        <v>62</v>
      </c>
      <c r="V7" s="15" t="s">
        <v>66</v>
      </c>
      <c r="W7" s="14">
        <f t="shared" si="0"/>
        <v>183185</v>
      </c>
    </row>
    <row r="8" spans="1:23" x14ac:dyDescent="0.2">
      <c r="A8" s="9" t="s">
        <v>54</v>
      </c>
      <c r="B8" s="9" t="s">
        <v>67</v>
      </c>
      <c r="C8" s="9" t="s">
        <v>68</v>
      </c>
      <c r="D8" s="9" t="s">
        <v>69</v>
      </c>
      <c r="E8" s="14">
        <v>43009</v>
      </c>
      <c r="F8" s="15" t="s">
        <v>70</v>
      </c>
      <c r="G8" s="15" t="s">
        <v>71</v>
      </c>
      <c r="H8" s="14">
        <v>43146</v>
      </c>
      <c r="I8" s="15" t="s">
        <v>70</v>
      </c>
      <c r="J8" s="15" t="s">
        <v>71</v>
      </c>
      <c r="K8" s="14">
        <v>43010</v>
      </c>
      <c r="L8" s="15" t="s">
        <v>70</v>
      </c>
      <c r="M8" s="15" t="s">
        <v>71</v>
      </c>
      <c r="N8" s="14">
        <v>43630</v>
      </c>
      <c r="O8" s="15" t="s">
        <v>70</v>
      </c>
      <c r="P8" s="15" t="s">
        <v>71</v>
      </c>
      <c r="Q8" s="14">
        <v>43194</v>
      </c>
      <c r="R8" s="15" t="s">
        <v>70</v>
      </c>
      <c r="S8" s="15" t="s">
        <v>71</v>
      </c>
      <c r="T8" s="14">
        <v>43838</v>
      </c>
      <c r="U8" s="15" t="s">
        <v>70</v>
      </c>
      <c r="V8" s="15" t="s">
        <v>71</v>
      </c>
      <c r="W8" s="14">
        <f t="shared" si="0"/>
        <v>259827</v>
      </c>
    </row>
    <row r="9" spans="1:23" x14ac:dyDescent="0.2">
      <c r="A9" s="9" t="s">
        <v>72</v>
      </c>
      <c r="B9" s="9" t="s">
        <v>73</v>
      </c>
      <c r="C9" s="9" t="s">
        <v>36</v>
      </c>
      <c r="D9" s="9" t="s">
        <v>74</v>
      </c>
      <c r="E9" s="14">
        <v>70244</v>
      </c>
      <c r="F9" s="15" t="s">
        <v>70</v>
      </c>
      <c r="G9" s="15" t="s">
        <v>64</v>
      </c>
      <c r="H9" s="14">
        <v>70267</v>
      </c>
      <c r="I9" s="15" t="s">
        <v>70</v>
      </c>
      <c r="J9" s="15" t="s">
        <v>64</v>
      </c>
      <c r="K9" s="14">
        <v>71723</v>
      </c>
      <c r="L9" s="15" t="s">
        <v>70</v>
      </c>
      <c r="M9" s="15" t="s">
        <v>64</v>
      </c>
      <c r="N9" s="14">
        <v>69320</v>
      </c>
      <c r="O9" s="15" t="s">
        <v>70</v>
      </c>
      <c r="P9" s="15" t="s">
        <v>64</v>
      </c>
      <c r="Q9" s="14">
        <v>67828</v>
      </c>
      <c r="R9" s="15" t="s">
        <v>70</v>
      </c>
      <c r="S9" s="15" t="s">
        <v>64</v>
      </c>
      <c r="T9" s="14">
        <v>70622</v>
      </c>
      <c r="U9" s="15" t="s">
        <v>70</v>
      </c>
      <c r="V9" s="15" t="s">
        <v>64</v>
      </c>
      <c r="W9" s="14">
        <f t="shared" si="0"/>
        <v>420004</v>
      </c>
    </row>
    <row r="10" spans="1:23" x14ac:dyDescent="0.2">
      <c r="A10" s="9" t="s">
        <v>72</v>
      </c>
      <c r="B10" s="9" t="s">
        <v>73</v>
      </c>
      <c r="C10" s="9" t="s">
        <v>75</v>
      </c>
      <c r="D10" s="9" t="s">
        <v>76</v>
      </c>
      <c r="E10" s="14">
        <v>45872</v>
      </c>
      <c r="F10" s="15" t="s">
        <v>62</v>
      </c>
      <c r="G10" s="15" t="s">
        <v>77</v>
      </c>
      <c r="H10" s="14">
        <v>42290</v>
      </c>
      <c r="I10" s="15" t="s">
        <v>62</v>
      </c>
      <c r="J10" s="15" t="s">
        <v>77</v>
      </c>
      <c r="K10" s="14">
        <v>41876</v>
      </c>
      <c r="L10" s="15" t="s">
        <v>62</v>
      </c>
      <c r="M10" s="15" t="s">
        <v>77</v>
      </c>
      <c r="N10" s="14">
        <v>41771</v>
      </c>
      <c r="O10" s="15" t="s">
        <v>62</v>
      </c>
      <c r="P10" s="15" t="s">
        <v>77</v>
      </c>
      <c r="Q10" s="14">
        <v>42728</v>
      </c>
      <c r="R10" s="15" t="s">
        <v>62</v>
      </c>
      <c r="S10" s="15" t="s">
        <v>77</v>
      </c>
      <c r="T10" s="14">
        <v>45246</v>
      </c>
      <c r="U10" s="15" t="s">
        <v>62</v>
      </c>
      <c r="V10" s="15" t="s">
        <v>77</v>
      </c>
      <c r="W10" s="14">
        <f t="shared" si="0"/>
        <v>259783</v>
      </c>
    </row>
    <row r="11" spans="1:23" x14ac:dyDescent="0.2">
      <c r="A11" s="9" t="s">
        <v>72</v>
      </c>
      <c r="B11" s="9" t="s">
        <v>78</v>
      </c>
      <c r="C11" s="9" t="s">
        <v>79</v>
      </c>
      <c r="D11" s="9" t="s">
        <v>80</v>
      </c>
      <c r="E11" s="14">
        <v>70805</v>
      </c>
      <c r="F11" s="15" t="s">
        <v>70</v>
      </c>
      <c r="G11" s="15" t="s">
        <v>81</v>
      </c>
      <c r="H11" s="14">
        <v>63833</v>
      </c>
      <c r="I11" s="15" t="s">
        <v>70</v>
      </c>
      <c r="J11" s="15" t="s">
        <v>81</v>
      </c>
      <c r="K11" s="14">
        <v>66606</v>
      </c>
      <c r="L11" s="15" t="s">
        <v>70</v>
      </c>
      <c r="M11" s="15" t="s">
        <v>81</v>
      </c>
      <c r="N11" s="14">
        <v>70003</v>
      </c>
      <c r="O11" s="15" t="s">
        <v>70</v>
      </c>
      <c r="P11" s="15" t="s">
        <v>81</v>
      </c>
      <c r="Q11" s="14">
        <v>69244</v>
      </c>
      <c r="R11" s="15" t="s">
        <v>70</v>
      </c>
      <c r="S11" s="15" t="s">
        <v>81</v>
      </c>
      <c r="T11" s="14">
        <v>69452</v>
      </c>
      <c r="U11" s="15" t="s">
        <v>70</v>
      </c>
      <c r="V11" s="15" t="s">
        <v>81</v>
      </c>
      <c r="W11" s="14">
        <f t="shared" si="0"/>
        <v>409943</v>
      </c>
    </row>
    <row r="12" spans="1:23" x14ac:dyDescent="0.2">
      <c r="A12" s="9" t="s">
        <v>72</v>
      </c>
      <c r="B12" s="9" t="s">
        <v>82</v>
      </c>
      <c r="C12" s="9" t="s">
        <v>38</v>
      </c>
      <c r="D12" s="9" t="s">
        <v>83</v>
      </c>
      <c r="E12" s="14">
        <v>56962</v>
      </c>
      <c r="F12" s="15" t="s">
        <v>70</v>
      </c>
      <c r="G12" s="15" t="s">
        <v>84</v>
      </c>
      <c r="H12" s="14">
        <v>50795</v>
      </c>
      <c r="I12" s="15" t="s">
        <v>70</v>
      </c>
      <c r="J12" s="15" t="s">
        <v>84</v>
      </c>
      <c r="K12" s="14">
        <v>51931</v>
      </c>
      <c r="L12" s="15" t="s">
        <v>70</v>
      </c>
      <c r="M12" s="15" t="s">
        <v>84</v>
      </c>
      <c r="N12" s="14">
        <v>50497</v>
      </c>
      <c r="O12" s="15" t="s">
        <v>70</v>
      </c>
      <c r="P12" s="15" t="s">
        <v>84</v>
      </c>
      <c r="Q12" s="14">
        <v>49355</v>
      </c>
      <c r="R12" s="15" t="s">
        <v>70</v>
      </c>
      <c r="S12" s="15" t="s">
        <v>84</v>
      </c>
      <c r="T12" s="14">
        <v>53909</v>
      </c>
      <c r="U12" s="15" t="s">
        <v>70</v>
      </c>
      <c r="V12" s="15" t="s">
        <v>84</v>
      </c>
      <c r="W12" s="14">
        <f t="shared" si="0"/>
        <v>313449</v>
      </c>
    </row>
    <row r="13" spans="1:23" x14ac:dyDescent="0.2">
      <c r="A13" s="9" t="s">
        <v>72</v>
      </c>
      <c r="B13" s="9" t="s">
        <v>85</v>
      </c>
      <c r="C13" s="9" t="s">
        <v>86</v>
      </c>
      <c r="D13" s="9" t="s">
        <v>87</v>
      </c>
      <c r="E13" s="14">
        <v>55334</v>
      </c>
      <c r="F13" s="15" t="s">
        <v>70</v>
      </c>
      <c r="G13" s="15" t="s">
        <v>88</v>
      </c>
      <c r="H13" s="14">
        <v>54571</v>
      </c>
      <c r="I13" s="15" t="s">
        <v>70</v>
      </c>
      <c r="J13" s="15" t="s">
        <v>88</v>
      </c>
      <c r="K13" s="14">
        <v>55336</v>
      </c>
      <c r="L13" s="15" t="s">
        <v>70</v>
      </c>
      <c r="M13" s="15" t="s">
        <v>88</v>
      </c>
      <c r="N13" s="14">
        <v>54224</v>
      </c>
      <c r="O13" s="15" t="s">
        <v>70</v>
      </c>
      <c r="P13" s="15" t="s">
        <v>88</v>
      </c>
      <c r="Q13" s="14">
        <v>54224</v>
      </c>
      <c r="R13" s="15" t="s">
        <v>70</v>
      </c>
      <c r="S13" s="15" t="s">
        <v>88</v>
      </c>
      <c r="T13" s="14">
        <v>50054</v>
      </c>
      <c r="U13" s="15" t="s">
        <v>70</v>
      </c>
      <c r="V13" s="15" t="s">
        <v>88</v>
      </c>
      <c r="W13" s="14">
        <f t="shared" si="0"/>
        <v>323743</v>
      </c>
    </row>
    <row r="14" spans="1:23" x14ac:dyDescent="0.2">
      <c r="A14" s="9" t="s">
        <v>72</v>
      </c>
      <c r="B14" s="9" t="s">
        <v>89</v>
      </c>
      <c r="C14" s="9" t="s">
        <v>40</v>
      </c>
      <c r="D14" s="9" t="s">
        <v>90</v>
      </c>
      <c r="E14" s="14">
        <v>56208</v>
      </c>
      <c r="F14" s="15" t="s">
        <v>70</v>
      </c>
      <c r="G14" s="15" t="s">
        <v>91</v>
      </c>
      <c r="H14" s="14">
        <v>54078</v>
      </c>
      <c r="I14" s="15" t="s">
        <v>70</v>
      </c>
      <c r="J14" s="15" t="s">
        <v>91</v>
      </c>
      <c r="K14" s="14">
        <v>57147</v>
      </c>
      <c r="L14" s="15" t="s">
        <v>70</v>
      </c>
      <c r="M14" s="15" t="s">
        <v>91</v>
      </c>
      <c r="N14" s="14">
        <v>53703</v>
      </c>
      <c r="O14" s="15" t="s">
        <v>70</v>
      </c>
      <c r="P14" s="15" t="s">
        <v>91</v>
      </c>
      <c r="Q14" s="14">
        <v>56302</v>
      </c>
      <c r="R14" s="15" t="s">
        <v>70</v>
      </c>
      <c r="S14" s="15" t="s">
        <v>91</v>
      </c>
      <c r="T14" s="14">
        <v>53513</v>
      </c>
      <c r="U14" s="15" t="s">
        <v>70</v>
      </c>
      <c r="V14" s="15" t="s">
        <v>91</v>
      </c>
      <c r="W14" s="14">
        <f t="shared" si="0"/>
        <v>330951</v>
      </c>
    </row>
    <row r="15" spans="1:23" x14ac:dyDescent="0.2">
      <c r="A15" s="9" t="s">
        <v>72</v>
      </c>
      <c r="B15" s="9" t="s">
        <v>92</v>
      </c>
      <c r="C15" s="9" t="s">
        <v>93</v>
      </c>
      <c r="D15" s="9" t="s">
        <v>94</v>
      </c>
      <c r="E15" s="14">
        <v>69133</v>
      </c>
      <c r="F15" s="15" t="s">
        <v>70</v>
      </c>
      <c r="G15" s="15" t="s">
        <v>95</v>
      </c>
      <c r="H15" s="14">
        <v>66449</v>
      </c>
      <c r="I15" s="15" t="s">
        <v>70</v>
      </c>
      <c r="J15" s="15" t="s">
        <v>95</v>
      </c>
      <c r="K15" s="14">
        <v>65450</v>
      </c>
      <c r="L15" s="15" t="s">
        <v>70</v>
      </c>
      <c r="M15" s="15" t="s">
        <v>95</v>
      </c>
      <c r="N15" s="14">
        <v>68785</v>
      </c>
      <c r="O15" s="15" t="s">
        <v>70</v>
      </c>
      <c r="P15" s="15" t="s">
        <v>95</v>
      </c>
      <c r="Q15" s="14">
        <v>65819</v>
      </c>
      <c r="R15" s="15" t="s">
        <v>70</v>
      </c>
      <c r="S15" s="15" t="s">
        <v>95</v>
      </c>
      <c r="T15" s="14">
        <v>58559</v>
      </c>
      <c r="U15" s="15" t="s">
        <v>70</v>
      </c>
      <c r="V15" s="15" t="s">
        <v>95</v>
      </c>
      <c r="W15" s="14">
        <f t="shared" si="0"/>
        <v>394195</v>
      </c>
    </row>
    <row r="16" spans="1:23" x14ac:dyDescent="0.2">
      <c r="A16" s="9" t="s">
        <v>72</v>
      </c>
      <c r="B16" s="9" t="s">
        <v>96</v>
      </c>
      <c r="C16" s="9" t="s">
        <v>42</v>
      </c>
      <c r="D16" s="9" t="s">
        <v>97</v>
      </c>
      <c r="E16" s="14">
        <v>74784</v>
      </c>
      <c r="F16" s="15" t="s">
        <v>70</v>
      </c>
      <c r="G16" s="15" t="s">
        <v>98</v>
      </c>
      <c r="H16" s="14">
        <v>68736</v>
      </c>
      <c r="I16" s="15" t="s">
        <v>70</v>
      </c>
      <c r="J16" s="15" t="s">
        <v>98</v>
      </c>
      <c r="K16" s="14">
        <v>73282</v>
      </c>
      <c r="L16" s="15" t="s">
        <v>70</v>
      </c>
      <c r="M16" s="15" t="s">
        <v>98</v>
      </c>
      <c r="N16" s="14">
        <v>68696</v>
      </c>
      <c r="O16" s="15" t="s">
        <v>70</v>
      </c>
      <c r="P16" s="15" t="s">
        <v>98</v>
      </c>
      <c r="Q16" s="14">
        <v>71200</v>
      </c>
      <c r="R16" s="15" t="s">
        <v>70</v>
      </c>
      <c r="S16" s="15" t="s">
        <v>98</v>
      </c>
      <c r="T16" s="14">
        <v>69254</v>
      </c>
      <c r="U16" s="15" t="s">
        <v>70</v>
      </c>
      <c r="V16" s="15" t="s">
        <v>98</v>
      </c>
      <c r="W16" s="14">
        <f t="shared" si="0"/>
        <v>425952</v>
      </c>
    </row>
    <row r="17" spans="1:24" x14ac:dyDescent="0.2">
      <c r="A17" s="9" t="s">
        <v>72</v>
      </c>
      <c r="B17" s="9" t="s">
        <v>99</v>
      </c>
      <c r="C17" s="9" t="s">
        <v>100</v>
      </c>
      <c r="D17" s="9" t="s">
        <v>101</v>
      </c>
      <c r="E17" s="14">
        <v>58945</v>
      </c>
      <c r="F17" s="15" t="s">
        <v>70</v>
      </c>
      <c r="G17" s="16" t="s">
        <v>59</v>
      </c>
      <c r="H17" s="14">
        <v>55281</v>
      </c>
      <c r="I17" s="15" t="s">
        <v>70</v>
      </c>
      <c r="J17" s="16" t="s">
        <v>59</v>
      </c>
      <c r="K17" s="14">
        <v>55378</v>
      </c>
      <c r="L17" s="15" t="s">
        <v>70</v>
      </c>
      <c r="M17" s="16" t="s">
        <v>59</v>
      </c>
      <c r="N17" s="14">
        <v>59385</v>
      </c>
      <c r="O17" s="15" t="s">
        <v>70</v>
      </c>
      <c r="P17" s="16" t="s">
        <v>59</v>
      </c>
      <c r="Q17" s="14">
        <v>59600</v>
      </c>
      <c r="R17" s="15" t="s">
        <v>70</v>
      </c>
      <c r="S17" s="16" t="s">
        <v>59</v>
      </c>
      <c r="T17" s="14">
        <v>57669</v>
      </c>
      <c r="U17" s="15" t="s">
        <v>70</v>
      </c>
      <c r="V17" s="16" t="s">
        <v>59</v>
      </c>
      <c r="W17" s="14">
        <f t="shared" si="0"/>
        <v>346258</v>
      </c>
      <c r="X17" s="6"/>
    </row>
    <row r="18" spans="1:24" x14ac:dyDescent="0.2">
      <c r="A18" s="9"/>
      <c r="B18" s="9"/>
      <c r="C18" s="9"/>
      <c r="D18" s="10" t="s">
        <v>102</v>
      </c>
      <c r="E18" s="14">
        <f>SUM(E5:E17)</f>
        <v>717209</v>
      </c>
      <c r="F18" s="15"/>
      <c r="G18" s="15"/>
      <c r="H18" s="14">
        <f t="shared" ref="H18:W18" si="1">SUM(H5:H17)</f>
        <v>696366</v>
      </c>
      <c r="I18" s="15"/>
      <c r="J18" s="15"/>
      <c r="K18" s="14">
        <f t="shared" si="1"/>
        <v>738277</v>
      </c>
      <c r="L18" s="15"/>
      <c r="M18" s="15"/>
      <c r="N18" s="14">
        <f t="shared" si="1"/>
        <v>728665</v>
      </c>
      <c r="O18" s="15"/>
      <c r="P18" s="15"/>
      <c r="Q18" s="14">
        <f t="shared" si="1"/>
        <v>735850</v>
      </c>
      <c r="R18" s="15"/>
      <c r="S18" s="15"/>
      <c r="T18" s="14">
        <f t="shared" si="1"/>
        <v>733982</v>
      </c>
      <c r="U18" s="15"/>
      <c r="V18" s="15"/>
      <c r="W18" s="14">
        <f t="shared" si="1"/>
        <v>4350349</v>
      </c>
    </row>
    <row r="19" spans="1:24" x14ac:dyDescent="0.2">
      <c r="F19" s="17"/>
      <c r="G19" s="17"/>
      <c r="H19" s="50"/>
      <c r="I19" s="50"/>
      <c r="J19" s="6"/>
      <c r="L19" s="17"/>
      <c r="M19" s="17"/>
      <c r="O19" s="17"/>
      <c r="P19" s="17"/>
      <c r="R19" s="17"/>
      <c r="S19" s="17"/>
      <c r="U19" s="17"/>
      <c r="V19" s="17"/>
    </row>
    <row r="20" spans="1:24" x14ac:dyDescent="0.2">
      <c r="D20" s="17" t="s">
        <v>103</v>
      </c>
      <c r="E20" s="6">
        <f>E6+E10</f>
        <v>85665</v>
      </c>
      <c r="F20" s="17"/>
      <c r="G20" s="17"/>
      <c r="H20" s="18">
        <f>H6+H7+H10</f>
        <v>96271</v>
      </c>
      <c r="I20" s="17"/>
      <c r="J20" s="6"/>
      <c r="K20" s="18">
        <f>K6+K7+K10</f>
        <v>121430</v>
      </c>
      <c r="L20" s="17"/>
      <c r="M20" s="17"/>
      <c r="N20" s="6">
        <f>N6+N7+N10</f>
        <v>118676</v>
      </c>
      <c r="O20" s="17"/>
      <c r="P20" s="17"/>
      <c r="Q20" s="6">
        <f>Q6+Q7+Q10</f>
        <v>125147</v>
      </c>
      <c r="R20" s="17"/>
      <c r="S20" s="17"/>
      <c r="T20" s="6">
        <f>T6+T7+T10</f>
        <v>133610</v>
      </c>
      <c r="U20" s="17"/>
      <c r="V20" s="17"/>
      <c r="W20" s="6">
        <f>SUM(E20:V20)</f>
        <v>680799</v>
      </c>
    </row>
    <row r="21" spans="1:24" ht="16.5" x14ac:dyDescent="0.2">
      <c r="D21" s="17" t="s">
        <v>104</v>
      </c>
      <c r="E21" s="6">
        <f>E5+E8+E9+E11+E12+E13+E14+E15+E16+E17</f>
        <v>631544</v>
      </c>
      <c r="F21" s="17"/>
      <c r="G21" s="17"/>
      <c r="H21" s="19">
        <f>H5+H8+H9+H11+H12+H13+H14+H15+H16+H17</f>
        <v>600095</v>
      </c>
      <c r="I21" s="20"/>
      <c r="J21" s="21"/>
      <c r="K21" s="18">
        <f>K5+K8+K9+K11+K12+K13+K14+K15+K16+K17</f>
        <v>616847</v>
      </c>
      <c r="L21" s="17"/>
      <c r="M21" s="17"/>
      <c r="N21" s="6">
        <f>N5+N8+N9+N11+N12+N13+N14+N15+N16+N17</f>
        <v>609989</v>
      </c>
      <c r="O21" s="17"/>
      <c r="P21" s="17"/>
      <c r="Q21" s="6">
        <f>Q5+Q8+Q9+Q11+Q12+Q13+Q14+Q15+Q16+Q17</f>
        <v>610703</v>
      </c>
      <c r="R21" s="17"/>
      <c r="S21" s="17"/>
      <c r="T21" s="6">
        <f>T5+T8+T9+T11+T12+T13+T14+T15+T16+T17</f>
        <v>600372</v>
      </c>
      <c r="U21" s="17"/>
      <c r="V21" s="17"/>
      <c r="W21" s="6">
        <f t="shared" ref="W21:W22" si="2">SUM(E21:V21)</f>
        <v>3669550</v>
      </c>
    </row>
    <row r="22" spans="1:24" ht="17.25" thickBot="1" x14ac:dyDescent="0.25">
      <c r="D22" s="20" t="s">
        <v>105</v>
      </c>
      <c r="E22" s="22">
        <f>SUM(E20:E21)</f>
        <v>717209</v>
      </c>
      <c r="F22" s="5"/>
      <c r="G22" s="5"/>
      <c r="H22" s="22">
        <f>SUM(H20:H21)</f>
        <v>696366</v>
      </c>
      <c r="I22" s="5"/>
      <c r="J22" s="5"/>
      <c r="K22" s="23">
        <f>SUM(K20:K21)</f>
        <v>738277</v>
      </c>
      <c r="L22" s="5"/>
      <c r="M22" s="5"/>
      <c r="N22" s="22">
        <f>SUM(N20:N21)</f>
        <v>728665</v>
      </c>
      <c r="O22" s="17"/>
      <c r="P22" s="17"/>
      <c r="Q22" s="22">
        <f>SUM(Q20:Q21)</f>
        <v>735850</v>
      </c>
      <c r="R22" s="17"/>
      <c r="S22" s="17"/>
      <c r="T22" s="22">
        <f>SUM(T20:T21)</f>
        <v>733982</v>
      </c>
      <c r="U22" s="17"/>
      <c r="V22" s="17"/>
      <c r="W22" s="22">
        <f t="shared" si="2"/>
        <v>4350349</v>
      </c>
    </row>
    <row r="23" spans="1:24" ht="13.5" thickTop="1" x14ac:dyDescent="0.2"/>
  </sheetData>
  <mergeCells count="7">
    <mergeCell ref="Q1:S1"/>
    <mergeCell ref="T1:V1"/>
    <mergeCell ref="H19:I19"/>
    <mergeCell ref="E1:G1"/>
    <mergeCell ref="H1:J1"/>
    <mergeCell ref="K1:M1"/>
    <mergeCell ref="N1:P1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兩年度研發費用</vt:lpstr>
      <vt:lpstr>2013研發人員</vt:lpstr>
      <vt:lpstr>2014研發人員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ELMS</dc:creator>
  <cp:lastModifiedBy>Windows User</cp:lastModifiedBy>
  <cp:lastPrinted>2015-06-23T06:52:08Z</cp:lastPrinted>
  <dcterms:created xsi:type="dcterms:W3CDTF">2015-06-23T01:42:31Z</dcterms:created>
  <dcterms:modified xsi:type="dcterms:W3CDTF">2016-01-06T07:53:30Z</dcterms:modified>
</cp:coreProperties>
</file>